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<sst xmlns="http://schemas.openxmlformats.org/spreadsheetml/2006/main" count="66" uniqueCount="32">
  <si>
    <t>PGT UK/EU</t>
  </si>
  <si>
    <t>ENG</t>
  </si>
  <si>
    <t>SCIENCE</t>
  </si>
  <si>
    <t>SSH</t>
  </si>
  <si>
    <t>UNIVERSITY TOTAL</t>
  </si>
  <si>
    <t>PGT INTERNATIONAL</t>
  </si>
  <si>
    <t>RESEARCH UK/EU</t>
  </si>
  <si>
    <t>RESEARCH INTERNATIONAL</t>
  </si>
  <si>
    <t>FT</t>
  </si>
  <si>
    <t>PT</t>
  </si>
  <si>
    <t>PGCE</t>
  </si>
  <si>
    <t>DIFFERENCE</t>
  </si>
  <si>
    <t>%</t>
  </si>
  <si>
    <t>LUSAD FOUNDATION UK/EU</t>
  </si>
  <si>
    <t>LUSAD FOUNDATION INT</t>
  </si>
  <si>
    <t>UG (UK/EU &amp; INTERNATIONAL)</t>
  </si>
  <si>
    <t>DIFF. %</t>
  </si>
  <si>
    <t>UCAS analysis of all applications</t>
  </si>
  <si>
    <t>FOUNDATION</t>
  </si>
  <si>
    <t>UG INTERNATIONAL</t>
  </si>
  <si>
    <t>Foundation Year</t>
  </si>
  <si>
    <t>LOUGHBOROUGH UNIVERSITY</t>
  </si>
  <si>
    <t>UNDERGRADUATE (FULL-TIME) AND POSTGRADUATE APPLICATIONS</t>
  </si>
  <si>
    <t>UG UK/EU</t>
  </si>
  <si>
    <t>-</t>
  </si>
  <si>
    <t>(UK/EU &amp; INTERNATIONAL) FOR 2005 ENTRY</t>
  </si>
  <si>
    <t xml:space="preserve">SSH </t>
  </si>
  <si>
    <t>+5.3</t>
  </si>
  <si>
    <t>+6.1</t>
  </si>
  <si>
    <t>+9.8</t>
  </si>
  <si>
    <t>The above figures which relate to the 15 January deadline have been assembled to coincide as far as possible with LU Faculties.  They do not include, therefore, all UCAS subject areas.</t>
  </si>
  <si>
    <t>POSITION AT 17 MAY 2005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</si>
</sst>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 numFmtId="167" formatCode="0.00000000"/>
    <numFmt numFmtId="168" formatCode="0.0000000"/>
    <numFmt numFmtId="169" formatCode="0.000000"/>
    <numFmt numFmtId="170" formatCode="0.0"/>
  </numFmts>
  <fonts count="5">
    <font>
      <sz val="10"/>
      <name val="Arial"/>
      <family val="0"/>
    </font>
    <font>
      <b/>
      <sz val="10"/>
      <name val="Arial"/>
      <family val="2"/>
    </font>
    <font>
      <sz val="9"/>
      <name val="Arial"/>
      <family val="2"/>
    </font>
    <font>
      <b/>
      <sz val="9"/>
      <name val="Arial"/>
      <family val="2"/>
    </font>
    <font>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color indexed="63"/>
      </right>
      <top style="medium"/>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2" fillId="0" borderId="0" xfId="0" applyFont="1" applyAlignment="1">
      <alignment/>
    </xf>
    <xf numFmtId="0" fontId="2" fillId="0" borderId="1" xfId="0" applyFont="1" applyBorder="1" applyAlignment="1">
      <alignment/>
    </xf>
    <xf numFmtId="0" fontId="3" fillId="0" borderId="2" xfId="0" applyFont="1" applyBorder="1" applyAlignment="1">
      <alignment/>
    </xf>
    <xf numFmtId="0" fontId="2" fillId="0" borderId="3" xfId="0" applyFont="1" applyBorder="1" applyAlignment="1">
      <alignment/>
    </xf>
    <xf numFmtId="0" fontId="3" fillId="0" borderId="3" xfId="0" applyFont="1" applyBorder="1" applyAlignment="1">
      <alignment/>
    </xf>
    <xf numFmtId="0" fontId="3" fillId="0" borderId="4" xfId="0" applyFont="1" applyBorder="1" applyAlignment="1">
      <alignment/>
    </xf>
    <xf numFmtId="0" fontId="2" fillId="2" borderId="5" xfId="0" applyFont="1" applyFill="1" applyBorder="1" applyAlignment="1">
      <alignment/>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7" xfId="0" applyFont="1" applyBorder="1" applyAlignment="1">
      <alignment/>
    </xf>
    <xf numFmtId="0" fontId="2" fillId="0" borderId="0" xfId="0" applyFont="1" applyBorder="1" applyAlignment="1">
      <alignment/>
    </xf>
    <xf numFmtId="0" fontId="2" fillId="0" borderId="8" xfId="0" applyFont="1" applyBorder="1" applyAlignment="1">
      <alignment/>
    </xf>
    <xf numFmtId="0" fontId="2" fillId="0" borderId="4" xfId="0" applyFont="1" applyBorder="1" applyAlignment="1">
      <alignment/>
    </xf>
    <xf numFmtId="0" fontId="2" fillId="0" borderId="9" xfId="0" applyFont="1" applyBorder="1" applyAlignment="1">
      <alignment/>
    </xf>
    <xf numFmtId="0" fontId="2" fillId="2" borderId="0" xfId="0" applyFont="1" applyFill="1" applyAlignment="1">
      <alignment/>
    </xf>
    <xf numFmtId="0" fontId="3" fillId="0" borderId="10" xfId="0" applyFont="1" applyBorder="1" applyAlignment="1">
      <alignment horizontal="center"/>
    </xf>
    <xf numFmtId="0" fontId="3" fillId="0" borderId="11" xfId="0" applyFont="1" applyBorder="1" applyAlignment="1">
      <alignment/>
    </xf>
    <xf numFmtId="0" fontId="2" fillId="2" borderId="0" xfId="0" applyFont="1" applyFill="1" applyBorder="1" applyAlignment="1">
      <alignment/>
    </xf>
    <xf numFmtId="0" fontId="3" fillId="0" borderId="12"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2" fillId="0" borderId="15" xfId="0" applyFont="1" applyBorder="1" applyAlignment="1">
      <alignment/>
    </xf>
    <xf numFmtId="0" fontId="3" fillId="0" borderId="15" xfId="0" applyFont="1" applyBorder="1" applyAlignment="1">
      <alignment/>
    </xf>
    <xf numFmtId="0" fontId="2" fillId="0" borderId="16" xfId="0" applyFont="1" applyBorder="1" applyAlignment="1">
      <alignment/>
    </xf>
    <xf numFmtId="0" fontId="3" fillId="0" borderId="3" xfId="0" applyFont="1" applyBorder="1" applyAlignment="1">
      <alignment horizontal="center"/>
    </xf>
    <xf numFmtId="0" fontId="3" fillId="0" borderId="0" xfId="0" applyFont="1" applyBorder="1" applyAlignment="1">
      <alignment/>
    </xf>
    <xf numFmtId="0" fontId="3" fillId="0" borderId="7" xfId="0" applyFont="1" applyBorder="1" applyAlignment="1">
      <alignment/>
    </xf>
    <xf numFmtId="170" fontId="2" fillId="0" borderId="8" xfId="0" applyNumberFormat="1" applyFont="1" applyBorder="1" applyAlignment="1">
      <alignment/>
    </xf>
    <xf numFmtId="170" fontId="3" fillId="0" borderId="8" xfId="0" applyNumberFormat="1" applyFont="1" applyBorder="1" applyAlignment="1">
      <alignment/>
    </xf>
    <xf numFmtId="170" fontId="2" fillId="0" borderId="7" xfId="0" applyNumberFormat="1" applyFont="1" applyBorder="1" applyAlignment="1">
      <alignment/>
    </xf>
    <xf numFmtId="170" fontId="3" fillId="0" borderId="7" xfId="0" applyNumberFormat="1" applyFont="1" applyBorder="1" applyAlignment="1">
      <alignment/>
    </xf>
    <xf numFmtId="170" fontId="2" fillId="0" borderId="17" xfId="0" applyNumberFormat="1" applyFont="1" applyBorder="1" applyAlignment="1">
      <alignment/>
    </xf>
    <xf numFmtId="170" fontId="2" fillId="0" borderId="18" xfId="0" applyNumberFormat="1" applyFont="1" applyBorder="1" applyAlignment="1">
      <alignment/>
    </xf>
    <xf numFmtId="0" fontId="2" fillId="3" borderId="19" xfId="0" applyFont="1" applyFill="1" applyBorder="1" applyAlignment="1">
      <alignment/>
    </xf>
    <xf numFmtId="0" fontId="2" fillId="3" borderId="20" xfId="0" applyFont="1" applyFill="1" applyBorder="1" applyAlignment="1">
      <alignment/>
    </xf>
    <xf numFmtId="0" fontId="2" fillId="3" borderId="21" xfId="0" applyFont="1" applyFill="1" applyBorder="1" applyAlignment="1">
      <alignment/>
    </xf>
    <xf numFmtId="0" fontId="2" fillId="3" borderId="22" xfId="0" applyFont="1" applyFill="1" applyBorder="1" applyAlignment="1">
      <alignment/>
    </xf>
    <xf numFmtId="0" fontId="2" fillId="3" borderId="23" xfId="0" applyFont="1" applyFill="1" applyBorder="1" applyAlignment="1">
      <alignment/>
    </xf>
    <xf numFmtId="0" fontId="2" fillId="3" borderId="24" xfId="0" applyFont="1" applyFill="1" applyBorder="1" applyAlignment="1">
      <alignment/>
    </xf>
    <xf numFmtId="0" fontId="2" fillId="3" borderId="25" xfId="0" applyFont="1" applyFill="1" applyBorder="1" applyAlignment="1">
      <alignment/>
    </xf>
    <xf numFmtId="0" fontId="2" fillId="3" borderId="26" xfId="0" applyFont="1" applyFill="1" applyBorder="1" applyAlignment="1">
      <alignment/>
    </xf>
    <xf numFmtId="0" fontId="2" fillId="3" borderId="27" xfId="0" applyFont="1" applyFill="1" applyBorder="1" applyAlignment="1">
      <alignment/>
    </xf>
    <xf numFmtId="0" fontId="2" fillId="3" borderId="28" xfId="0" applyFont="1" applyFill="1" applyBorder="1" applyAlignment="1">
      <alignment/>
    </xf>
    <xf numFmtId="0" fontId="2" fillId="3" borderId="29" xfId="0" applyFont="1" applyFill="1" applyBorder="1" applyAlignment="1">
      <alignment/>
    </xf>
    <xf numFmtId="0" fontId="2" fillId="0" borderId="30" xfId="0" applyFont="1" applyBorder="1" applyAlignment="1">
      <alignment/>
    </xf>
    <xf numFmtId="0" fontId="2" fillId="0" borderId="5" xfId="0" applyFont="1" applyBorder="1" applyAlignment="1">
      <alignment/>
    </xf>
    <xf numFmtId="170" fontId="2" fillId="0" borderId="9" xfId="0" applyNumberFormat="1" applyFont="1" applyBorder="1" applyAlignment="1">
      <alignment/>
    </xf>
    <xf numFmtId="170" fontId="2" fillId="0" borderId="31" xfId="0" applyNumberFormat="1" applyFont="1" applyBorder="1" applyAlignment="1">
      <alignment/>
    </xf>
    <xf numFmtId="0" fontId="2" fillId="0" borderId="7"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9" xfId="0" applyFont="1" applyBorder="1" applyAlignment="1">
      <alignment horizontal="right"/>
    </xf>
    <xf numFmtId="1" fontId="2" fillId="0" borderId="3" xfId="0" applyNumberFormat="1" applyFont="1" applyBorder="1" applyAlignment="1">
      <alignment horizontal="right"/>
    </xf>
    <xf numFmtId="49" fontId="2" fillId="0" borderId="8" xfId="0" applyNumberFormat="1" applyFont="1" applyBorder="1" applyAlignment="1">
      <alignment horizontal="right"/>
    </xf>
    <xf numFmtId="49" fontId="2" fillId="0" borderId="31" xfId="0" applyNumberFormat="1" applyFont="1" applyBorder="1" applyAlignment="1">
      <alignment horizontal="right"/>
    </xf>
    <xf numFmtId="0" fontId="2" fillId="2" borderId="0" xfId="0" applyFont="1" applyFill="1" applyBorder="1" applyAlignment="1">
      <alignment/>
    </xf>
    <xf numFmtId="170" fontId="2" fillId="2" borderId="0" xfId="0" applyNumberFormat="1" applyFont="1" applyFill="1" applyBorder="1" applyAlignment="1">
      <alignment/>
    </xf>
    <xf numFmtId="0" fontId="3" fillId="0" borderId="10" xfId="0" applyFont="1" applyBorder="1" applyAlignment="1">
      <alignment/>
    </xf>
    <xf numFmtId="0" fontId="3" fillId="0" borderId="13" xfId="0" applyFont="1" applyBorder="1" applyAlignment="1">
      <alignment/>
    </xf>
    <xf numFmtId="170" fontId="3" fillId="0" borderId="13" xfId="0" applyNumberFormat="1" applyFont="1" applyBorder="1" applyAlignment="1">
      <alignment/>
    </xf>
    <xf numFmtId="170" fontId="3" fillId="0" borderId="32" xfId="0" applyNumberFormat="1" applyFont="1" applyBorder="1" applyAlignment="1">
      <alignment/>
    </xf>
    <xf numFmtId="0" fontId="1" fillId="2" borderId="0" xfId="0" applyFont="1" applyFill="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170" fontId="2" fillId="0" borderId="0" xfId="0" applyNumberFormat="1" applyFont="1" applyBorder="1" applyAlignment="1">
      <alignment/>
    </xf>
    <xf numFmtId="170" fontId="2" fillId="0" borderId="8" xfId="0" applyNumberFormat="1" applyFont="1" applyBorder="1" applyAlignment="1">
      <alignment/>
    </xf>
    <xf numFmtId="170" fontId="2" fillId="0" borderId="5" xfId="0" applyNumberFormat="1" applyFont="1" applyBorder="1" applyAlignment="1">
      <alignment/>
    </xf>
    <xf numFmtId="170" fontId="2" fillId="0" borderId="31" xfId="0" applyNumberFormat="1" applyFont="1" applyBorder="1" applyAlignment="1">
      <alignment/>
    </xf>
    <xf numFmtId="170" fontId="3" fillId="0" borderId="37" xfId="0" applyNumberFormat="1" applyFont="1" applyBorder="1" applyAlignment="1">
      <alignment/>
    </xf>
    <xf numFmtId="170" fontId="3" fillId="0" borderId="31" xfId="0" applyNumberFormat="1" applyFont="1" applyBorder="1" applyAlignment="1">
      <alignment/>
    </xf>
    <xf numFmtId="170" fontId="3" fillId="0" borderId="0" xfId="0" applyNumberFormat="1" applyFont="1" applyBorder="1" applyAlignment="1">
      <alignment/>
    </xf>
    <xf numFmtId="170" fontId="3" fillId="0" borderId="8" xfId="0" applyNumberFormat="1" applyFont="1" applyBorder="1" applyAlignment="1">
      <alignment/>
    </xf>
    <xf numFmtId="0" fontId="2" fillId="0" borderId="0" xfId="0" applyFont="1" applyBorder="1" applyAlignment="1">
      <alignment/>
    </xf>
    <xf numFmtId="0" fontId="2" fillId="0" borderId="8" xfId="0" applyFont="1" applyBorder="1" applyAlignment="1">
      <alignment/>
    </xf>
    <xf numFmtId="0" fontId="2" fillId="0" borderId="10" xfId="0" applyFont="1" applyBorder="1" applyAlignment="1">
      <alignment/>
    </xf>
    <xf numFmtId="0" fontId="2" fillId="0" borderId="32" xfId="0" applyFont="1" applyBorder="1" applyAlignment="1">
      <alignment/>
    </xf>
    <xf numFmtId="0" fontId="2" fillId="0" borderId="6" xfId="0" applyFont="1" applyBorder="1" applyAlignment="1">
      <alignment/>
    </xf>
    <xf numFmtId="0" fontId="2" fillId="0" borderId="38" xfId="0" applyFont="1" applyBorder="1" applyAlignment="1">
      <alignment/>
    </xf>
    <xf numFmtId="0" fontId="2" fillId="0" borderId="37" xfId="0" applyFont="1" applyBorder="1" applyAlignment="1">
      <alignment/>
    </xf>
    <xf numFmtId="0" fontId="2" fillId="0" borderId="39" xfId="0" applyFont="1" applyBorder="1" applyAlignment="1">
      <alignment/>
    </xf>
    <xf numFmtId="0" fontId="3" fillId="0" borderId="37" xfId="0" applyFont="1" applyBorder="1" applyAlignment="1">
      <alignment/>
    </xf>
    <xf numFmtId="0" fontId="3" fillId="0" borderId="39" xfId="0" applyFont="1" applyBorder="1" applyAlignment="1">
      <alignment/>
    </xf>
    <xf numFmtId="0" fontId="3" fillId="0" borderId="6" xfId="0" applyFont="1" applyBorder="1" applyAlignment="1">
      <alignment/>
    </xf>
    <xf numFmtId="0" fontId="3" fillId="0" borderId="38" xfId="0" applyFont="1" applyBorder="1" applyAlignment="1">
      <alignment/>
    </xf>
    <xf numFmtId="0" fontId="2" fillId="0" borderId="16" xfId="0" applyFont="1" applyBorder="1" applyAlignment="1">
      <alignment/>
    </xf>
    <xf numFmtId="0" fontId="2" fillId="0" borderId="40" xfId="0" applyFont="1" applyBorder="1" applyAlignment="1">
      <alignment/>
    </xf>
    <xf numFmtId="0" fontId="2" fillId="0" borderId="5" xfId="0" applyFont="1" applyBorder="1" applyAlignment="1">
      <alignment/>
    </xf>
    <xf numFmtId="0" fontId="2" fillId="0" borderId="2" xfId="0" applyFont="1" applyBorder="1" applyAlignment="1">
      <alignment/>
    </xf>
    <xf numFmtId="0" fontId="3" fillId="0" borderId="0" xfId="0" applyFont="1" applyBorder="1" applyAlignment="1">
      <alignment horizontal="center"/>
    </xf>
    <xf numFmtId="0" fontId="3" fillId="0" borderId="6" xfId="0" applyFont="1" applyBorder="1" applyAlignment="1">
      <alignment horizontal="center"/>
    </xf>
    <xf numFmtId="0" fontId="3" fillId="0" borderId="38" xfId="0" applyFont="1" applyBorder="1" applyAlignment="1">
      <alignment horizontal="center"/>
    </xf>
    <xf numFmtId="0" fontId="4" fillId="2" borderId="2" xfId="0" applyNumberFormat="1" applyFont="1" applyFill="1" applyBorder="1" applyAlignment="1">
      <alignment horizontal="justify" wrapText="1"/>
    </xf>
    <xf numFmtId="0" fontId="4" fillId="0" borderId="10" xfId="0" applyNumberFormat="1" applyFont="1" applyBorder="1" applyAlignment="1">
      <alignment horizontal="justify" wrapText="1"/>
    </xf>
    <xf numFmtId="0" fontId="4" fillId="0" borderId="32" xfId="0" applyNumberFormat="1" applyFont="1" applyBorder="1" applyAlignment="1">
      <alignment horizontal="justify" wrapText="1"/>
    </xf>
    <xf numFmtId="0" fontId="4" fillId="0" borderId="3" xfId="0" applyNumberFormat="1" applyFont="1" applyBorder="1" applyAlignment="1">
      <alignment horizontal="justify" wrapText="1"/>
    </xf>
    <xf numFmtId="0" fontId="4" fillId="0" borderId="0" xfId="0" applyNumberFormat="1" applyFont="1" applyAlignment="1">
      <alignment horizontal="justify" wrapText="1"/>
    </xf>
    <xf numFmtId="0" fontId="4" fillId="0" borderId="8" xfId="0" applyNumberFormat="1" applyFont="1" applyBorder="1" applyAlignment="1">
      <alignment horizontal="justify" wrapText="1"/>
    </xf>
    <xf numFmtId="0" fontId="4" fillId="0" borderId="4" xfId="0" applyNumberFormat="1" applyFont="1" applyBorder="1" applyAlignment="1">
      <alignment horizontal="justify" wrapText="1"/>
    </xf>
    <xf numFmtId="0" fontId="4" fillId="0" borderId="5" xfId="0" applyNumberFormat="1" applyFont="1" applyBorder="1" applyAlignment="1">
      <alignment horizontal="justify" wrapText="1"/>
    </xf>
    <xf numFmtId="0" fontId="4" fillId="0" borderId="31" xfId="0" applyNumberFormat="1" applyFont="1" applyBorder="1" applyAlignment="1">
      <alignment horizontal="justify" wrapText="1"/>
    </xf>
    <xf numFmtId="170" fontId="2" fillId="0" borderId="37" xfId="0" applyNumberFormat="1" applyFont="1" applyBorder="1" applyAlignment="1">
      <alignment/>
    </xf>
    <xf numFmtId="0" fontId="2" fillId="0" borderId="35" xfId="0" applyFont="1" applyBorder="1" applyAlignment="1">
      <alignment/>
    </xf>
    <xf numFmtId="0" fontId="2" fillId="0" borderId="33" xfId="0" applyFont="1" applyBorder="1" applyAlignment="1">
      <alignment/>
    </xf>
    <xf numFmtId="0" fontId="2" fillId="0" borderId="34" xfId="0" applyFont="1" applyBorder="1" applyAlignment="1">
      <alignment/>
    </xf>
    <xf numFmtId="170" fontId="2" fillId="0" borderId="33" xfId="0" applyNumberFormat="1" applyFont="1" applyBorder="1" applyAlignment="1">
      <alignment/>
    </xf>
    <xf numFmtId="170" fontId="2" fillId="0" borderId="36"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workbookViewId="0" topLeftCell="A32">
      <selection activeCell="E65" sqref="E65"/>
    </sheetView>
  </sheetViews>
  <sheetFormatPr defaultColWidth="9.140625" defaultRowHeight="12.75"/>
  <cols>
    <col min="1" max="1" width="25.28125" style="1" bestFit="1" customWidth="1"/>
    <col min="2" max="8" width="9.140625" style="1" customWidth="1"/>
    <col min="9" max="9" width="10.140625" style="1" customWidth="1"/>
    <col min="10" max="16384" width="9.140625" style="1" customWidth="1"/>
  </cols>
  <sheetData>
    <row r="1" spans="1:9" ht="12">
      <c r="A1" s="16"/>
      <c r="B1" s="16"/>
      <c r="C1" s="16"/>
      <c r="D1" s="16"/>
      <c r="E1" s="16"/>
      <c r="F1" s="16"/>
      <c r="G1" s="16"/>
      <c r="H1" s="16"/>
      <c r="I1" s="16"/>
    </row>
    <row r="2" spans="1:9" ht="12.75">
      <c r="A2" s="63" t="s">
        <v>21</v>
      </c>
      <c r="B2" s="63"/>
      <c r="C2" s="63"/>
      <c r="D2" s="63"/>
      <c r="E2" s="63"/>
      <c r="F2" s="63"/>
      <c r="G2" s="63"/>
      <c r="H2" s="63"/>
      <c r="I2" s="63"/>
    </row>
    <row r="3" spans="1:9" ht="12.75">
      <c r="A3" s="63" t="s">
        <v>22</v>
      </c>
      <c r="B3" s="63"/>
      <c r="C3" s="63"/>
      <c r="D3" s="63"/>
      <c r="E3" s="63"/>
      <c r="F3" s="63"/>
      <c r="G3" s="63"/>
      <c r="H3" s="63"/>
      <c r="I3" s="63"/>
    </row>
    <row r="4" spans="1:9" ht="12.75">
      <c r="A4" s="63" t="s">
        <v>25</v>
      </c>
      <c r="B4" s="63"/>
      <c r="C4" s="63"/>
      <c r="D4" s="63"/>
      <c r="E4" s="63"/>
      <c r="F4" s="63"/>
      <c r="G4" s="63"/>
      <c r="H4" s="63"/>
      <c r="I4" s="63"/>
    </row>
    <row r="5" spans="1:9" ht="12.75">
      <c r="A5" s="63" t="s">
        <v>31</v>
      </c>
      <c r="B5" s="63"/>
      <c r="C5" s="63"/>
      <c r="D5" s="63"/>
      <c r="E5" s="63"/>
      <c r="F5" s="63"/>
      <c r="G5" s="63"/>
      <c r="H5" s="63"/>
      <c r="I5" s="63"/>
    </row>
    <row r="6" spans="1:9" ht="12.75" thickBot="1">
      <c r="A6" s="16"/>
      <c r="B6" s="16"/>
      <c r="C6" s="16"/>
      <c r="D6" s="16"/>
      <c r="E6" s="16"/>
      <c r="F6" s="16"/>
      <c r="G6" s="16"/>
      <c r="H6" s="16"/>
      <c r="I6" s="16"/>
    </row>
    <row r="7" spans="1:9" ht="12.75" thickBot="1">
      <c r="A7" s="2"/>
      <c r="B7" s="64">
        <v>2004</v>
      </c>
      <c r="C7" s="65"/>
      <c r="D7" s="66">
        <v>2005</v>
      </c>
      <c r="E7" s="66"/>
      <c r="F7" s="64" t="s">
        <v>11</v>
      </c>
      <c r="G7" s="65"/>
      <c r="H7" s="66" t="s">
        <v>12</v>
      </c>
      <c r="I7" s="67"/>
    </row>
    <row r="8" spans="1:9" ht="12">
      <c r="A8" s="3" t="s">
        <v>23</v>
      </c>
      <c r="B8" s="88"/>
      <c r="C8" s="89"/>
      <c r="D8" s="78"/>
      <c r="E8" s="78"/>
      <c r="F8" s="88"/>
      <c r="G8" s="89"/>
      <c r="H8" s="78"/>
      <c r="I8" s="79"/>
    </row>
    <row r="9" spans="1:9" ht="12">
      <c r="A9" s="4" t="s">
        <v>1</v>
      </c>
      <c r="B9" s="80">
        <v>3187</v>
      </c>
      <c r="C9" s="81"/>
      <c r="D9" s="76">
        <v>3633</v>
      </c>
      <c r="E9" s="76"/>
      <c r="F9" s="80">
        <f>SUM(D9-B9)</f>
        <v>446</v>
      </c>
      <c r="G9" s="81"/>
      <c r="H9" s="68">
        <f>SUM((D9-B9)*100/B9)</f>
        <v>13.994352055224349</v>
      </c>
      <c r="I9" s="69"/>
    </row>
    <row r="10" spans="1:9" ht="12">
      <c r="A10" s="4" t="s">
        <v>2</v>
      </c>
      <c r="B10" s="80">
        <v>3112</v>
      </c>
      <c r="C10" s="81"/>
      <c r="D10" s="76">
        <v>3528</v>
      </c>
      <c r="E10" s="76"/>
      <c r="F10" s="80">
        <f>SUM(D10-B10)</f>
        <v>416</v>
      </c>
      <c r="G10" s="81"/>
      <c r="H10" s="68">
        <f>SUM((D10-B10)*100/B10)</f>
        <v>13.367609254498715</v>
      </c>
      <c r="I10" s="69"/>
    </row>
    <row r="11" spans="1:9" ht="12">
      <c r="A11" s="4" t="s">
        <v>26</v>
      </c>
      <c r="B11" s="80">
        <v>9047</v>
      </c>
      <c r="C11" s="81"/>
      <c r="D11" s="76">
        <v>10439</v>
      </c>
      <c r="E11" s="76"/>
      <c r="F11" s="80">
        <f>SUM(D11-B11)</f>
        <v>1392</v>
      </c>
      <c r="G11" s="81"/>
      <c r="H11" s="68">
        <f>SUM((D11-B11)*100/B11)</f>
        <v>15.386315905825136</v>
      </c>
      <c r="I11" s="69"/>
    </row>
    <row r="12" spans="1:9" ht="12.75" thickBot="1">
      <c r="A12" s="14" t="s">
        <v>20</v>
      </c>
      <c r="B12" s="82">
        <v>260</v>
      </c>
      <c r="C12" s="83"/>
      <c r="D12" s="90">
        <v>322</v>
      </c>
      <c r="E12" s="90"/>
      <c r="F12" s="82">
        <f>SUM(D12-B12)</f>
        <v>62</v>
      </c>
      <c r="G12" s="83"/>
      <c r="H12" s="70">
        <f>SUM((D12-B12)*100/B12)</f>
        <v>23.846153846153847</v>
      </c>
      <c r="I12" s="71"/>
    </row>
    <row r="13" spans="1:9" ht="12">
      <c r="A13" s="5" t="s">
        <v>4</v>
      </c>
      <c r="B13" s="86">
        <f>SUM(B9:C12)</f>
        <v>15606</v>
      </c>
      <c r="C13" s="87"/>
      <c r="D13" s="86">
        <f>SUM(D9:E12)</f>
        <v>17922</v>
      </c>
      <c r="E13" s="87"/>
      <c r="F13" s="86">
        <f>SUM(D13-B13)</f>
        <v>2316</v>
      </c>
      <c r="G13" s="87"/>
      <c r="H13" s="74">
        <f>SUM((D13-B13)*100/B13)</f>
        <v>14.840445982314494</v>
      </c>
      <c r="I13" s="75"/>
    </row>
    <row r="14" spans="1:9" ht="12">
      <c r="A14" s="35"/>
      <c r="B14" s="36"/>
      <c r="C14" s="37"/>
      <c r="D14" s="38"/>
      <c r="E14" s="38"/>
      <c r="F14" s="36"/>
      <c r="G14" s="37"/>
      <c r="H14" s="38"/>
      <c r="I14" s="39"/>
    </row>
    <row r="15" spans="1:9" ht="12">
      <c r="A15" s="5" t="s">
        <v>19</v>
      </c>
      <c r="B15" s="80"/>
      <c r="C15" s="81"/>
      <c r="D15" s="76"/>
      <c r="E15" s="76"/>
      <c r="F15" s="80"/>
      <c r="G15" s="81"/>
      <c r="H15" s="76"/>
      <c r="I15" s="77"/>
    </row>
    <row r="16" spans="1:9" ht="12">
      <c r="A16" s="4" t="s">
        <v>1</v>
      </c>
      <c r="B16" s="80">
        <v>1036</v>
      </c>
      <c r="C16" s="81"/>
      <c r="D16" s="76">
        <v>988</v>
      </c>
      <c r="E16" s="76"/>
      <c r="F16" s="80">
        <f>SUM(D16-B16)</f>
        <v>-48</v>
      </c>
      <c r="G16" s="81"/>
      <c r="H16" s="68">
        <f>SUM((D16-B16)*100/B16)</f>
        <v>-4.633204633204633</v>
      </c>
      <c r="I16" s="69"/>
    </row>
    <row r="17" spans="1:9" ht="12">
      <c r="A17" s="4" t="s">
        <v>2</v>
      </c>
      <c r="B17" s="80">
        <v>464</v>
      </c>
      <c r="C17" s="81"/>
      <c r="D17" s="76">
        <v>426</v>
      </c>
      <c r="E17" s="76"/>
      <c r="F17" s="80">
        <f>SUM(D17-B17)</f>
        <v>-38</v>
      </c>
      <c r="G17" s="81"/>
      <c r="H17" s="68">
        <f>SUM((D17-B17)*100/B17)</f>
        <v>-8.189655172413794</v>
      </c>
      <c r="I17" s="69"/>
    </row>
    <row r="18" spans="1:9" ht="12">
      <c r="A18" s="4" t="s">
        <v>26</v>
      </c>
      <c r="B18" s="80">
        <v>1298</v>
      </c>
      <c r="C18" s="81"/>
      <c r="D18" s="76">
        <v>1147</v>
      </c>
      <c r="E18" s="76"/>
      <c r="F18" s="80">
        <f>SUM(D18-B18)</f>
        <v>-151</v>
      </c>
      <c r="G18" s="81"/>
      <c r="H18" s="68">
        <f>SUM((D18-B18)*100/B18)</f>
        <v>-11.633281972265022</v>
      </c>
      <c r="I18" s="69"/>
    </row>
    <row r="19" spans="1:9" ht="12.75" thickBot="1">
      <c r="A19" s="14" t="s">
        <v>20</v>
      </c>
      <c r="B19" s="82">
        <v>51</v>
      </c>
      <c r="C19" s="83"/>
      <c r="D19" s="90">
        <v>50</v>
      </c>
      <c r="E19" s="90"/>
      <c r="F19" s="82">
        <f>SUM(D19-B19)</f>
        <v>-1</v>
      </c>
      <c r="G19" s="83"/>
      <c r="H19" s="70">
        <f>SUM((D19-B19)*100/B19)</f>
        <v>-1.9607843137254901</v>
      </c>
      <c r="I19" s="71"/>
    </row>
    <row r="20" spans="1:9" ht="12.75" thickBot="1">
      <c r="A20" s="6" t="s">
        <v>4</v>
      </c>
      <c r="B20" s="84">
        <f>SUM(B16:C19)</f>
        <v>2849</v>
      </c>
      <c r="C20" s="85"/>
      <c r="D20" s="84">
        <f>SUM(D16:E19)</f>
        <v>2611</v>
      </c>
      <c r="E20" s="85"/>
      <c r="F20" s="84">
        <f>SUM(D20-B20)</f>
        <v>-238</v>
      </c>
      <c r="G20" s="85"/>
      <c r="H20" s="72">
        <f>SUM((D20-B20)*100/B20)</f>
        <v>-8.353808353808354</v>
      </c>
      <c r="I20" s="73"/>
    </row>
    <row r="21" spans="1:9" ht="12.75" thickBot="1">
      <c r="A21" s="7"/>
      <c r="B21" s="7"/>
      <c r="C21" s="7"/>
      <c r="D21" s="7"/>
      <c r="E21" s="7"/>
      <c r="F21" s="7"/>
      <c r="G21" s="7"/>
      <c r="H21" s="7"/>
      <c r="I21" s="7"/>
    </row>
    <row r="22" spans="1:9" ht="12">
      <c r="A22" s="3" t="s">
        <v>15</v>
      </c>
      <c r="B22" s="88"/>
      <c r="C22" s="89"/>
      <c r="D22" s="78"/>
      <c r="E22" s="78"/>
      <c r="F22" s="25"/>
      <c r="G22" s="91" t="s">
        <v>17</v>
      </c>
      <c r="H22" s="78"/>
      <c r="I22" s="79"/>
    </row>
    <row r="23" spans="1:9" ht="12">
      <c r="A23" s="4"/>
      <c r="B23" s="93">
        <v>2004</v>
      </c>
      <c r="C23" s="94"/>
      <c r="D23" s="92">
        <v>2005</v>
      </c>
      <c r="E23" s="92"/>
      <c r="F23" s="8" t="s">
        <v>16</v>
      </c>
      <c r="G23" s="26">
        <v>2004</v>
      </c>
      <c r="H23" s="9">
        <v>2005</v>
      </c>
      <c r="I23" s="10" t="s">
        <v>16</v>
      </c>
    </row>
    <row r="24" spans="1:9" ht="12">
      <c r="A24" s="4" t="s">
        <v>1</v>
      </c>
      <c r="B24" s="80">
        <f>SUM(B9+B16)</f>
        <v>4223</v>
      </c>
      <c r="C24" s="81"/>
      <c r="D24" s="76">
        <f>SUM(D9+D16)</f>
        <v>4621</v>
      </c>
      <c r="E24" s="76"/>
      <c r="F24" s="33">
        <f>SUM((D24-B24)*100/B24)</f>
        <v>9.42457968269003</v>
      </c>
      <c r="G24" s="54">
        <v>95477</v>
      </c>
      <c r="H24" s="50">
        <v>100563</v>
      </c>
      <c r="I24" s="55" t="s">
        <v>27</v>
      </c>
    </row>
    <row r="25" spans="1:9" ht="12">
      <c r="A25" s="4" t="s">
        <v>2</v>
      </c>
      <c r="B25" s="80">
        <f>SUM(B10+B17)</f>
        <v>3576</v>
      </c>
      <c r="C25" s="81"/>
      <c r="D25" s="76">
        <f>SUM(D10+D17)</f>
        <v>3954</v>
      </c>
      <c r="E25" s="76"/>
      <c r="F25" s="33">
        <f>SUM((D25-B25)*100/B25)</f>
        <v>10.570469798657719</v>
      </c>
      <c r="G25" s="51">
        <v>245551</v>
      </c>
      <c r="H25" s="50">
        <v>260431</v>
      </c>
      <c r="I25" s="55" t="s">
        <v>28</v>
      </c>
    </row>
    <row r="26" spans="1:9" ht="12">
      <c r="A26" s="4" t="s">
        <v>3</v>
      </c>
      <c r="B26" s="80">
        <f>SUM(B11+B18)</f>
        <v>10345</v>
      </c>
      <c r="C26" s="81"/>
      <c r="D26" s="76">
        <f>SUM(D11+D18)</f>
        <v>11586</v>
      </c>
      <c r="E26" s="76"/>
      <c r="F26" s="33">
        <f>SUM((D26-B26)*100/B26)</f>
        <v>11.996133397776704</v>
      </c>
      <c r="G26" s="51">
        <v>487572</v>
      </c>
      <c r="H26" s="50">
        <v>535459</v>
      </c>
      <c r="I26" s="55" t="s">
        <v>29</v>
      </c>
    </row>
    <row r="27" spans="1:9" ht="12.75" thickBot="1">
      <c r="A27" s="14" t="s">
        <v>18</v>
      </c>
      <c r="B27" s="82">
        <f>SUM(B12+B19)</f>
        <v>311</v>
      </c>
      <c r="C27" s="83"/>
      <c r="D27" s="90">
        <f>SUM(D12+D19)</f>
        <v>372</v>
      </c>
      <c r="E27" s="90"/>
      <c r="F27" s="34">
        <f>SUM((D27-B27)*100/B27)</f>
        <v>19.614147909967844</v>
      </c>
      <c r="G27" s="52" t="s">
        <v>24</v>
      </c>
      <c r="H27" s="53" t="s">
        <v>24</v>
      </c>
      <c r="I27" s="56" t="s">
        <v>24</v>
      </c>
    </row>
    <row r="28" spans="1:9" ht="12">
      <c r="A28" s="19"/>
      <c r="B28" s="57"/>
      <c r="C28" s="57"/>
      <c r="D28" s="57"/>
      <c r="E28" s="57"/>
      <c r="F28" s="58"/>
      <c r="G28" s="95" t="s">
        <v>30</v>
      </c>
      <c r="H28" s="96"/>
      <c r="I28" s="97"/>
    </row>
    <row r="29" spans="1:9" ht="14.25" customHeight="1">
      <c r="A29" s="16"/>
      <c r="B29" s="16"/>
      <c r="C29" s="16"/>
      <c r="D29" s="16"/>
      <c r="E29" s="16"/>
      <c r="F29" s="16"/>
      <c r="G29" s="98"/>
      <c r="H29" s="99"/>
      <c r="I29" s="100"/>
    </row>
    <row r="30" spans="1:9" ht="12">
      <c r="A30" s="16"/>
      <c r="B30" s="16"/>
      <c r="C30" s="16"/>
      <c r="D30" s="16"/>
      <c r="E30" s="16"/>
      <c r="F30" s="16"/>
      <c r="G30" s="98"/>
      <c r="H30" s="99"/>
      <c r="I30" s="100"/>
    </row>
    <row r="31" spans="1:9" ht="18" customHeight="1" thickBot="1">
      <c r="A31" s="16"/>
      <c r="B31" s="16"/>
      <c r="C31" s="16"/>
      <c r="D31" s="16"/>
      <c r="E31" s="16"/>
      <c r="F31" s="16"/>
      <c r="G31" s="101"/>
      <c r="H31" s="102"/>
      <c r="I31" s="103"/>
    </row>
    <row r="32" spans="1:9" ht="12.75" thickBot="1">
      <c r="A32" s="16"/>
      <c r="B32" s="16"/>
      <c r="C32" s="16"/>
      <c r="D32" s="16"/>
      <c r="E32" s="16"/>
      <c r="F32" s="16"/>
      <c r="G32" s="16"/>
      <c r="H32" s="16"/>
      <c r="I32" s="16"/>
    </row>
    <row r="33" spans="1:9" ht="12.75" thickBot="1">
      <c r="A33" s="2"/>
      <c r="B33" s="64">
        <v>2004</v>
      </c>
      <c r="C33" s="65"/>
      <c r="D33" s="66">
        <v>2005</v>
      </c>
      <c r="E33" s="66"/>
      <c r="F33" s="64" t="s">
        <v>11</v>
      </c>
      <c r="G33" s="65"/>
      <c r="H33" s="64" t="s">
        <v>12</v>
      </c>
      <c r="I33" s="67"/>
    </row>
    <row r="34" spans="1:9" ht="12">
      <c r="A34" s="5" t="s">
        <v>13</v>
      </c>
      <c r="B34" s="80">
        <f>508-64</f>
        <v>444</v>
      </c>
      <c r="C34" s="81"/>
      <c r="D34" s="76">
        <f>534-41</f>
        <v>493</v>
      </c>
      <c r="E34" s="76"/>
      <c r="F34" s="88">
        <f>SUM(D34-B34)</f>
        <v>49</v>
      </c>
      <c r="G34" s="89"/>
      <c r="H34" s="68">
        <f>SUM((D34-B34)*100/B34)</f>
        <v>11.036036036036036</v>
      </c>
      <c r="I34" s="69"/>
    </row>
    <row r="35" spans="1:9" ht="12.75" thickBot="1">
      <c r="A35" s="6" t="s">
        <v>14</v>
      </c>
      <c r="B35" s="82">
        <v>64</v>
      </c>
      <c r="C35" s="83"/>
      <c r="D35" s="90">
        <v>41</v>
      </c>
      <c r="E35" s="90"/>
      <c r="F35" s="82">
        <f>SUM(D35-B35)</f>
        <v>-23</v>
      </c>
      <c r="G35" s="83"/>
      <c r="H35" s="104">
        <f>SUM((D35-B35)*100/B35)</f>
        <v>-35.9375</v>
      </c>
      <c r="I35" s="71"/>
    </row>
    <row r="36" spans="1:9" ht="12.75" thickBot="1">
      <c r="A36" s="16"/>
      <c r="B36" s="16"/>
      <c r="C36" s="16"/>
      <c r="D36" s="16"/>
      <c r="E36" s="16"/>
      <c r="F36" s="16"/>
      <c r="G36" s="16"/>
      <c r="H36" s="16"/>
      <c r="I36" s="16"/>
    </row>
    <row r="37" spans="1:9" ht="12.75" thickBot="1">
      <c r="A37" s="18" t="s">
        <v>10</v>
      </c>
      <c r="B37" s="105">
        <v>206</v>
      </c>
      <c r="C37" s="105"/>
      <c r="D37" s="106">
        <v>192</v>
      </c>
      <c r="E37" s="107"/>
      <c r="F37" s="105">
        <f>SUM(D37-B37)</f>
        <v>-14</v>
      </c>
      <c r="G37" s="105"/>
      <c r="H37" s="108">
        <f>SUM((D37-B37)*100/B37)</f>
        <v>-6.796116504854369</v>
      </c>
      <c r="I37" s="109"/>
    </row>
    <row r="38" spans="1:9" ht="12.75" thickBot="1">
      <c r="A38" s="19"/>
      <c r="B38" s="16"/>
      <c r="C38" s="16"/>
      <c r="D38" s="16"/>
      <c r="E38" s="16"/>
      <c r="F38" s="16"/>
      <c r="G38" s="16"/>
      <c r="H38" s="16"/>
      <c r="I38" s="16"/>
    </row>
    <row r="39" spans="1:9" ht="12">
      <c r="A39" s="20" t="s">
        <v>0</v>
      </c>
      <c r="B39" s="17" t="s">
        <v>8</v>
      </c>
      <c r="C39" s="21" t="s">
        <v>9</v>
      </c>
      <c r="D39" s="17" t="s">
        <v>8</v>
      </c>
      <c r="E39" s="21" t="s">
        <v>9</v>
      </c>
      <c r="F39" s="17" t="s">
        <v>8</v>
      </c>
      <c r="G39" s="21" t="s">
        <v>9</v>
      </c>
      <c r="H39" s="17" t="s">
        <v>8</v>
      </c>
      <c r="I39" s="22" t="s">
        <v>9</v>
      </c>
    </row>
    <row r="40" spans="1:9" ht="12">
      <c r="A40" s="23" t="s">
        <v>1</v>
      </c>
      <c r="B40" s="12">
        <v>139</v>
      </c>
      <c r="C40" s="11">
        <v>7</v>
      </c>
      <c r="D40" s="12">
        <v>107</v>
      </c>
      <c r="E40" s="11">
        <v>21</v>
      </c>
      <c r="F40" s="12">
        <f aca="true" t="shared" si="0" ref="F40:G42">SUM(D40-B40)</f>
        <v>-32</v>
      </c>
      <c r="G40" s="11">
        <f t="shared" si="0"/>
        <v>14</v>
      </c>
      <c r="H40" s="31">
        <f aca="true" t="shared" si="1" ref="H40:I43">SUM(D40-B40)*100/B40</f>
        <v>-23.02158273381295</v>
      </c>
      <c r="I40" s="29">
        <f t="shared" si="1"/>
        <v>200</v>
      </c>
    </row>
    <row r="41" spans="1:9" ht="12">
      <c r="A41" s="23" t="s">
        <v>2</v>
      </c>
      <c r="B41" s="12">
        <v>154</v>
      </c>
      <c r="C41" s="11">
        <v>10</v>
      </c>
      <c r="D41" s="12">
        <v>120</v>
      </c>
      <c r="E41" s="11">
        <v>12</v>
      </c>
      <c r="F41" s="12">
        <f t="shared" si="0"/>
        <v>-34</v>
      </c>
      <c r="G41" s="11">
        <f t="shared" si="0"/>
        <v>2</v>
      </c>
      <c r="H41" s="31">
        <f t="shared" si="1"/>
        <v>-22.07792207792208</v>
      </c>
      <c r="I41" s="29">
        <f t="shared" si="1"/>
        <v>20</v>
      </c>
    </row>
    <row r="42" spans="1:9" ht="12.75" thickBot="1">
      <c r="A42" s="46" t="s">
        <v>3</v>
      </c>
      <c r="B42" s="47">
        <v>521</v>
      </c>
      <c r="C42" s="15">
        <v>51</v>
      </c>
      <c r="D42" s="47">
        <v>460</v>
      </c>
      <c r="E42" s="15">
        <v>50</v>
      </c>
      <c r="F42" s="47">
        <f t="shared" si="0"/>
        <v>-61</v>
      </c>
      <c r="G42" s="15">
        <f t="shared" si="0"/>
        <v>-1</v>
      </c>
      <c r="H42" s="48">
        <f t="shared" si="1"/>
        <v>-11.708253358925145</v>
      </c>
      <c r="I42" s="49">
        <f t="shared" si="1"/>
        <v>-1.9607843137254901</v>
      </c>
    </row>
    <row r="43" spans="1:9" ht="12">
      <c r="A43" s="24" t="s">
        <v>4</v>
      </c>
      <c r="B43" s="27">
        <f aca="true" t="shared" si="2" ref="B43:G43">SUM(B40:B42)</f>
        <v>814</v>
      </c>
      <c r="C43" s="28">
        <f t="shared" si="2"/>
        <v>68</v>
      </c>
      <c r="D43" s="27">
        <f t="shared" si="2"/>
        <v>687</v>
      </c>
      <c r="E43" s="28">
        <f t="shared" si="2"/>
        <v>83</v>
      </c>
      <c r="F43" s="27">
        <f t="shared" si="2"/>
        <v>-127</v>
      </c>
      <c r="G43" s="28">
        <f t="shared" si="2"/>
        <v>15</v>
      </c>
      <c r="H43" s="32">
        <f t="shared" si="1"/>
        <v>-15.601965601965603</v>
      </c>
      <c r="I43" s="30">
        <f t="shared" si="1"/>
        <v>22.058823529411764</v>
      </c>
    </row>
    <row r="44" spans="1:9" ht="12">
      <c r="A44" s="40"/>
      <c r="B44" s="38"/>
      <c r="C44" s="41"/>
      <c r="D44" s="38"/>
      <c r="E44" s="41"/>
      <c r="F44" s="38"/>
      <c r="G44" s="41"/>
      <c r="H44" s="41"/>
      <c r="I44" s="39"/>
    </row>
    <row r="45" spans="1:9" ht="12">
      <c r="A45" s="24" t="s">
        <v>5</v>
      </c>
      <c r="B45" s="12"/>
      <c r="C45" s="11"/>
      <c r="D45" s="12"/>
      <c r="E45" s="11"/>
      <c r="F45" s="12"/>
      <c r="G45" s="11"/>
      <c r="H45" s="11"/>
      <c r="I45" s="13"/>
    </row>
    <row r="46" spans="1:9" ht="12">
      <c r="A46" s="23" t="s">
        <v>1</v>
      </c>
      <c r="B46" s="12">
        <v>1916</v>
      </c>
      <c r="C46" s="11">
        <v>9</v>
      </c>
      <c r="D46" s="12">
        <v>2034</v>
      </c>
      <c r="E46" s="11">
        <v>17</v>
      </c>
      <c r="F46" s="12">
        <f aca="true" t="shared" si="3" ref="F46:G48">SUM(D46-B46)</f>
        <v>118</v>
      </c>
      <c r="G46" s="11">
        <f t="shared" si="3"/>
        <v>8</v>
      </c>
      <c r="H46" s="31">
        <f aca="true" t="shared" si="4" ref="H46:I49">SUM(D46-B46)*100/B46</f>
        <v>6.15866388308977</v>
      </c>
      <c r="I46" s="29">
        <f t="shared" si="4"/>
        <v>88.88888888888889</v>
      </c>
    </row>
    <row r="47" spans="1:9" ht="12">
      <c r="A47" s="23" t="s">
        <v>2</v>
      </c>
      <c r="B47" s="12">
        <v>1099</v>
      </c>
      <c r="C47" s="11">
        <v>3</v>
      </c>
      <c r="D47" s="12">
        <v>1303</v>
      </c>
      <c r="E47" s="11">
        <v>6</v>
      </c>
      <c r="F47" s="12">
        <f t="shared" si="3"/>
        <v>204</v>
      </c>
      <c r="G47" s="11">
        <f t="shared" si="3"/>
        <v>3</v>
      </c>
      <c r="H47" s="31">
        <f t="shared" si="4"/>
        <v>18.56232939035487</v>
      </c>
      <c r="I47" s="29">
        <f t="shared" si="4"/>
        <v>100</v>
      </c>
    </row>
    <row r="48" spans="1:9" ht="12.75" thickBot="1">
      <c r="A48" s="46" t="s">
        <v>3</v>
      </c>
      <c r="B48" s="47">
        <v>4492</v>
      </c>
      <c r="C48" s="15">
        <v>41</v>
      </c>
      <c r="D48" s="47">
        <v>3897</v>
      </c>
      <c r="E48" s="15">
        <v>130</v>
      </c>
      <c r="F48" s="47">
        <f t="shared" si="3"/>
        <v>-595</v>
      </c>
      <c r="G48" s="15">
        <f t="shared" si="3"/>
        <v>89</v>
      </c>
      <c r="H48" s="48">
        <f t="shared" si="4"/>
        <v>-13.245770258236865</v>
      </c>
      <c r="I48" s="49">
        <f t="shared" si="4"/>
        <v>217.0731707317073</v>
      </c>
    </row>
    <row r="49" spans="1:9" ht="12">
      <c r="A49" s="20" t="s">
        <v>4</v>
      </c>
      <c r="B49" s="59">
        <f aca="true" t="shared" si="5" ref="B49:G49">SUM(B46:B48)</f>
        <v>7507</v>
      </c>
      <c r="C49" s="60">
        <f t="shared" si="5"/>
        <v>53</v>
      </c>
      <c r="D49" s="60">
        <f t="shared" si="5"/>
        <v>7234</v>
      </c>
      <c r="E49" s="60">
        <f t="shared" si="5"/>
        <v>153</v>
      </c>
      <c r="F49" s="59">
        <f t="shared" si="5"/>
        <v>-273</v>
      </c>
      <c r="G49" s="60">
        <f t="shared" si="5"/>
        <v>100</v>
      </c>
      <c r="H49" s="61">
        <f t="shared" si="4"/>
        <v>-3.6366058345544157</v>
      </c>
      <c r="I49" s="62">
        <f t="shared" si="4"/>
        <v>188.67924528301887</v>
      </c>
    </row>
    <row r="50" spans="1:9" ht="12">
      <c r="A50" s="40"/>
      <c r="B50" s="38"/>
      <c r="C50" s="41"/>
      <c r="D50" s="38"/>
      <c r="E50" s="41"/>
      <c r="F50" s="38"/>
      <c r="G50" s="41"/>
      <c r="H50" s="41"/>
      <c r="I50" s="39"/>
    </row>
    <row r="51" spans="1:9" ht="12">
      <c r="A51" s="24" t="s">
        <v>6</v>
      </c>
      <c r="B51" s="12"/>
      <c r="C51" s="11"/>
      <c r="D51" s="12"/>
      <c r="E51" s="11"/>
      <c r="F51" s="12"/>
      <c r="G51" s="11"/>
      <c r="H51" s="11"/>
      <c r="I51" s="13"/>
    </row>
    <row r="52" spans="1:9" ht="12">
      <c r="A52" s="23" t="s">
        <v>1</v>
      </c>
      <c r="B52" s="12">
        <v>42</v>
      </c>
      <c r="C52" s="11">
        <v>0</v>
      </c>
      <c r="D52" s="12">
        <v>27</v>
      </c>
      <c r="E52" s="11">
        <v>2</v>
      </c>
      <c r="F52" s="12">
        <f aca="true" t="shared" si="6" ref="F52:G54">SUM(D52-B52)</f>
        <v>-15</v>
      </c>
      <c r="G52" s="11">
        <f t="shared" si="6"/>
        <v>2</v>
      </c>
      <c r="H52" s="31">
        <f aca="true" t="shared" si="7" ref="H52:I55">SUM(D52-B52)*100/B52</f>
        <v>-35.714285714285715</v>
      </c>
      <c r="I52" s="29">
        <v>0</v>
      </c>
    </row>
    <row r="53" spans="1:9" ht="12">
      <c r="A53" s="23" t="s">
        <v>2</v>
      </c>
      <c r="B53" s="12">
        <v>39</v>
      </c>
      <c r="C53" s="11">
        <v>0</v>
      </c>
      <c r="D53" s="12">
        <v>46</v>
      </c>
      <c r="E53" s="11">
        <v>0</v>
      </c>
      <c r="F53" s="12">
        <f t="shared" si="6"/>
        <v>7</v>
      </c>
      <c r="G53" s="11">
        <f t="shared" si="6"/>
        <v>0</v>
      </c>
      <c r="H53" s="31">
        <f t="shared" si="7"/>
        <v>17.94871794871795</v>
      </c>
      <c r="I53" s="29">
        <v>0</v>
      </c>
    </row>
    <row r="54" spans="1:9" ht="12.75" thickBot="1">
      <c r="A54" s="46" t="s">
        <v>3</v>
      </c>
      <c r="B54" s="47">
        <v>110</v>
      </c>
      <c r="C54" s="15">
        <v>7</v>
      </c>
      <c r="D54" s="47">
        <v>83</v>
      </c>
      <c r="E54" s="15">
        <v>4</v>
      </c>
      <c r="F54" s="47">
        <f t="shared" si="6"/>
        <v>-27</v>
      </c>
      <c r="G54" s="15">
        <f t="shared" si="6"/>
        <v>-3</v>
      </c>
      <c r="H54" s="48">
        <f t="shared" si="7"/>
        <v>-24.545454545454547</v>
      </c>
      <c r="I54" s="49">
        <f t="shared" si="7"/>
        <v>-42.857142857142854</v>
      </c>
    </row>
    <row r="55" spans="1:9" ht="12">
      <c r="A55" s="24" t="s">
        <v>4</v>
      </c>
      <c r="B55" s="27">
        <f aca="true" t="shared" si="8" ref="B55:G55">SUM(B52:B54)</f>
        <v>191</v>
      </c>
      <c r="C55" s="28">
        <f t="shared" si="8"/>
        <v>7</v>
      </c>
      <c r="D55" s="27">
        <f t="shared" si="8"/>
        <v>156</v>
      </c>
      <c r="E55" s="28">
        <f t="shared" si="8"/>
        <v>6</v>
      </c>
      <c r="F55" s="27">
        <f t="shared" si="8"/>
        <v>-35</v>
      </c>
      <c r="G55" s="28">
        <f t="shared" si="8"/>
        <v>-1</v>
      </c>
      <c r="H55" s="32">
        <f t="shared" si="7"/>
        <v>-18.32460732984293</v>
      </c>
      <c r="I55" s="30">
        <f t="shared" si="7"/>
        <v>-14.285714285714286</v>
      </c>
    </row>
    <row r="56" spans="1:9" ht="12">
      <c r="A56" s="40"/>
      <c r="B56" s="38"/>
      <c r="C56" s="41"/>
      <c r="D56" s="38"/>
      <c r="E56" s="41"/>
      <c r="F56" s="38"/>
      <c r="G56" s="41"/>
      <c r="H56" s="41"/>
      <c r="I56" s="39"/>
    </row>
    <row r="57" spans="1:9" ht="12">
      <c r="A57" s="24" t="s">
        <v>7</v>
      </c>
      <c r="B57" s="12"/>
      <c r="C57" s="11"/>
      <c r="D57" s="12"/>
      <c r="E57" s="11"/>
      <c r="F57" s="12"/>
      <c r="G57" s="11"/>
      <c r="H57" s="11"/>
      <c r="I57" s="13"/>
    </row>
    <row r="58" spans="1:9" ht="12">
      <c r="A58" s="23" t="s">
        <v>1</v>
      </c>
      <c r="B58" s="12">
        <v>354</v>
      </c>
      <c r="C58" s="11">
        <v>13</v>
      </c>
      <c r="D58" s="12">
        <v>311</v>
      </c>
      <c r="E58" s="11">
        <v>1</v>
      </c>
      <c r="F58" s="12">
        <f aca="true" t="shared" si="9" ref="F58:G60">SUM(D58-B58)</f>
        <v>-43</v>
      </c>
      <c r="G58" s="11">
        <f t="shared" si="9"/>
        <v>-12</v>
      </c>
      <c r="H58" s="31">
        <f aca="true" t="shared" si="10" ref="H58:I61">SUM(D58-B58)*100/B58</f>
        <v>-12.146892655367232</v>
      </c>
      <c r="I58" s="29">
        <f t="shared" si="10"/>
        <v>-92.3076923076923</v>
      </c>
    </row>
    <row r="59" spans="1:9" ht="12">
      <c r="A59" s="23" t="s">
        <v>2</v>
      </c>
      <c r="B59" s="12">
        <v>196</v>
      </c>
      <c r="C59" s="11">
        <v>11</v>
      </c>
      <c r="D59" s="12">
        <v>161</v>
      </c>
      <c r="E59" s="11">
        <v>4</v>
      </c>
      <c r="F59" s="12">
        <f t="shared" si="9"/>
        <v>-35</v>
      </c>
      <c r="G59" s="11">
        <f t="shared" si="9"/>
        <v>-7</v>
      </c>
      <c r="H59" s="31">
        <f t="shared" si="10"/>
        <v>-17.857142857142858</v>
      </c>
      <c r="I59" s="29">
        <f t="shared" si="10"/>
        <v>-63.63636363636363</v>
      </c>
    </row>
    <row r="60" spans="1:9" ht="12.75" thickBot="1">
      <c r="A60" s="46" t="s">
        <v>3</v>
      </c>
      <c r="B60" s="47">
        <v>286</v>
      </c>
      <c r="C60" s="15">
        <v>0</v>
      </c>
      <c r="D60" s="47">
        <v>248</v>
      </c>
      <c r="E60" s="15">
        <v>6</v>
      </c>
      <c r="F60" s="47">
        <f t="shared" si="9"/>
        <v>-38</v>
      </c>
      <c r="G60" s="15">
        <f t="shared" si="9"/>
        <v>6</v>
      </c>
      <c r="H60" s="48">
        <f t="shared" si="10"/>
        <v>-13.286713286713287</v>
      </c>
      <c r="I60" s="49">
        <v>0</v>
      </c>
    </row>
    <row r="61" spans="1:9" ht="12">
      <c r="A61" s="24" t="s">
        <v>4</v>
      </c>
      <c r="B61" s="27">
        <f aca="true" t="shared" si="11" ref="B61:G61">SUM(B58:B60)</f>
        <v>836</v>
      </c>
      <c r="C61" s="27">
        <f t="shared" si="11"/>
        <v>24</v>
      </c>
      <c r="D61" s="28">
        <f t="shared" si="11"/>
        <v>720</v>
      </c>
      <c r="E61" s="28">
        <f t="shared" si="11"/>
        <v>11</v>
      </c>
      <c r="F61" s="27">
        <f t="shared" si="11"/>
        <v>-116</v>
      </c>
      <c r="G61" s="28">
        <f t="shared" si="11"/>
        <v>-13</v>
      </c>
      <c r="H61" s="32">
        <f t="shared" si="10"/>
        <v>-13.875598086124402</v>
      </c>
      <c r="I61" s="30">
        <f t="shared" si="10"/>
        <v>-54.166666666666664</v>
      </c>
    </row>
    <row r="62" spans="1:9" ht="12.75" thickBot="1">
      <c r="A62" s="42"/>
      <c r="B62" s="43"/>
      <c r="C62" s="44"/>
      <c r="D62" s="43"/>
      <c r="E62" s="44"/>
      <c r="F62" s="43"/>
      <c r="G62" s="44"/>
      <c r="H62" s="44"/>
      <c r="I62" s="45"/>
    </row>
  </sheetData>
  <mergeCells count="86">
    <mergeCell ref="B37:C37"/>
    <mergeCell ref="D37:E37"/>
    <mergeCell ref="F37:G37"/>
    <mergeCell ref="H37:I37"/>
    <mergeCell ref="D34:E34"/>
    <mergeCell ref="D35:E35"/>
    <mergeCell ref="B33:C33"/>
    <mergeCell ref="B34:C34"/>
    <mergeCell ref="B35:C35"/>
    <mergeCell ref="H34:I34"/>
    <mergeCell ref="H35:I35"/>
    <mergeCell ref="F33:G33"/>
    <mergeCell ref="F34:G34"/>
    <mergeCell ref="F35:G35"/>
    <mergeCell ref="B24:C24"/>
    <mergeCell ref="B25:C25"/>
    <mergeCell ref="B26:C26"/>
    <mergeCell ref="H33:I33"/>
    <mergeCell ref="D33:E33"/>
    <mergeCell ref="G28:I31"/>
    <mergeCell ref="B22:C22"/>
    <mergeCell ref="D22:E22"/>
    <mergeCell ref="G22:I22"/>
    <mergeCell ref="B27:C27"/>
    <mergeCell ref="D27:E27"/>
    <mergeCell ref="D23:E23"/>
    <mergeCell ref="D24:E24"/>
    <mergeCell ref="D25:E25"/>
    <mergeCell ref="D26:E26"/>
    <mergeCell ref="B23:C23"/>
    <mergeCell ref="B8:C8"/>
    <mergeCell ref="B9:C9"/>
    <mergeCell ref="B10:C10"/>
    <mergeCell ref="B11:C11"/>
    <mergeCell ref="D8:E8"/>
    <mergeCell ref="D9:E9"/>
    <mergeCell ref="D10:E10"/>
    <mergeCell ref="D11:E11"/>
    <mergeCell ref="B19:C19"/>
    <mergeCell ref="D12:E12"/>
    <mergeCell ref="B13:C13"/>
    <mergeCell ref="D13:E13"/>
    <mergeCell ref="B15:C15"/>
    <mergeCell ref="B12:C12"/>
    <mergeCell ref="B20:C20"/>
    <mergeCell ref="D15:E15"/>
    <mergeCell ref="D16:E16"/>
    <mergeCell ref="D17:E17"/>
    <mergeCell ref="D18:E18"/>
    <mergeCell ref="D19:E19"/>
    <mergeCell ref="D20:E20"/>
    <mergeCell ref="B16:C16"/>
    <mergeCell ref="B17:C17"/>
    <mergeCell ref="B18:C18"/>
    <mergeCell ref="F8:G8"/>
    <mergeCell ref="F9:G9"/>
    <mergeCell ref="F10:G10"/>
    <mergeCell ref="F11:G11"/>
    <mergeCell ref="F12:G12"/>
    <mergeCell ref="F13:G13"/>
    <mergeCell ref="F15:G15"/>
    <mergeCell ref="F16:G16"/>
    <mergeCell ref="F17:G17"/>
    <mergeCell ref="F18:G18"/>
    <mergeCell ref="F19:G19"/>
    <mergeCell ref="F20:G20"/>
    <mergeCell ref="H8:I8"/>
    <mergeCell ref="H9:I9"/>
    <mergeCell ref="H10:I10"/>
    <mergeCell ref="H11:I11"/>
    <mergeCell ref="H12:I12"/>
    <mergeCell ref="H13:I13"/>
    <mergeCell ref="H15:I15"/>
    <mergeCell ref="H16:I16"/>
    <mergeCell ref="H17:I17"/>
    <mergeCell ref="H18:I18"/>
    <mergeCell ref="H19:I19"/>
    <mergeCell ref="H20:I20"/>
    <mergeCell ref="B7:C7"/>
    <mergeCell ref="D7:E7"/>
    <mergeCell ref="F7:G7"/>
    <mergeCell ref="H7:I7"/>
    <mergeCell ref="A2:I2"/>
    <mergeCell ref="A3:I3"/>
    <mergeCell ref="A4:I4"/>
    <mergeCell ref="A5:I5"/>
  </mergeCells>
  <printOptions gridLines="1"/>
  <pageMargins left="0.23" right="0.27" top="0.46" bottom="0.44" header="0.5" footer="0.27"/>
  <pageSetup horizontalDpi="600" verticalDpi="600" orientation="portrait" paperSize="9"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Loughborough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advjh</dc:creator>
  <cp:keywords/>
  <dc:description/>
  <cp:lastModifiedBy>advjh</cp:lastModifiedBy>
  <cp:lastPrinted>2005-05-19T08:38:47Z</cp:lastPrinted>
  <dcterms:created xsi:type="dcterms:W3CDTF">2004-03-25T11:48:20Z</dcterms:created>
  <dcterms:modified xsi:type="dcterms:W3CDTF">2005-05-19T08:39:38Z</dcterms:modified>
  <cp:category/>
  <cp:version/>
  <cp:contentType/>
  <cp:contentStatus/>
</cp:coreProperties>
</file>