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9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<sst xmlns="http://schemas.openxmlformats.org/spreadsheetml/2006/main" count="79" uniqueCount="50">
  <si>
    <t>Progress of Applications - Summary by Faculty</t>
  </si>
  <si>
    <t>Undergraduate (UK/EU)</t>
  </si>
  <si>
    <t>ENG</t>
  </si>
  <si>
    <t>SCI</t>
  </si>
  <si>
    <t>SSH</t>
  </si>
  <si>
    <t>Conditional offers</t>
  </si>
  <si>
    <t>Forecast intake</t>
  </si>
  <si>
    <t>Difference</t>
  </si>
  <si>
    <t>Ratio of Applications to places</t>
  </si>
  <si>
    <t>Undergraduate (International)</t>
  </si>
  <si>
    <t>Taught Postgraduate (UK/EU)</t>
  </si>
  <si>
    <t>Taught Postgraduate (International)</t>
  </si>
  <si>
    <t>%</t>
  </si>
  <si>
    <t>Conversion to first choice             %</t>
  </si>
  <si>
    <t>Business Planning Target</t>
  </si>
  <si>
    <t>Forecast      Yield in August*</t>
  </si>
  <si>
    <t>Forecast    Concessions etc. **</t>
  </si>
  <si>
    <t>Current         UF #</t>
  </si>
  <si>
    <t>*     Meeting conditions</t>
  </si>
  <si>
    <t>**     Concessions, Insurance, Changed Course Offers, Clearing, Foundation Programme</t>
  </si>
  <si>
    <t>#       Unconditional offers firmly accepted</t>
  </si>
  <si>
    <t>Forecast      Concessions etc. **</t>
  </si>
  <si>
    <t>Offers To Date</t>
  </si>
  <si>
    <t>Conversion to Acceptances *  to Date              %</t>
  </si>
  <si>
    <t>UNIV</t>
  </si>
  <si>
    <t>Conversion to Acceptances * to Date              %</t>
  </si>
  <si>
    <t>A Note on Methodology</t>
  </si>
  <si>
    <t>Undergraduate (UK/EU and International)</t>
  </si>
  <si>
    <t>Taught Postgraduate (UK/EU and International)</t>
  </si>
  <si>
    <t>*     Unconditional  (UF) and provisional (CP/UP)</t>
  </si>
  <si>
    <t>LOUGHBOROUGH UNIVERSITY: STUDENT RECRUITMENT 2004 ENTRY</t>
  </si>
  <si>
    <t xml:space="preserve">as at 1 June 2004 </t>
  </si>
  <si>
    <t>total number of offers made.</t>
  </si>
  <si>
    <t xml:space="preserve">- In order to calculate the final number of conditional firm acceptances (CF) the current conversion rate has been applied to the </t>
  </si>
  <si>
    <t xml:space="preserve">- The yield from the other categories (concessions, changed course offers, second choices, clearing and the Science and </t>
  </si>
  <si>
    <t xml:space="preserve">-   (International Only) The forecast eventual intake also takes account of the likely yield from the Late Recruitment Mission to the </t>
  </si>
  <si>
    <t>Far East and also knowledge of late applications not yet in the system.</t>
  </si>
  <si>
    <t xml:space="preserve">- The taught postgraduate applications cycle runs later than the one for undergraduate programmes and, inevitably, this builds </t>
  </si>
  <si>
    <t>used as a guide.</t>
  </si>
  <si>
    <t xml:space="preserve">greater uncertainty in to any forecasting exercise.  Where possible, however, the complete cycle for the previous year has been </t>
  </si>
  <si>
    <t xml:space="preserve">-  The international intake forecast has been calculated using a formula which takes into account last years conversion rate of </t>
  </si>
  <si>
    <t>offers to intake, CP to intake and UF to intake.  This formula places different weighted ratios to the above conversion rates as</t>
  </si>
  <si>
    <t>the recruitment cycle progresses.</t>
  </si>
  <si>
    <t xml:space="preserve">- In cases where data from previous years is unavailable (for example, the introduction of new programmes in 2004) judgements </t>
  </si>
  <si>
    <t>have been made following consultations with departments and on the basis of overall experience.</t>
  </si>
  <si>
    <t xml:space="preserve">Engineering Foundation Programme determines the final intake for those departments which remain below target after the </t>
  </si>
  <si>
    <t>- The predicted CF yield has been calculated using a percentage derived from the previous year.</t>
  </si>
  <si>
    <t>results have been processed.  It has also been based upon the level of activity in 2003.  The use of concessions, changed</t>
  </si>
  <si>
    <t xml:space="preserve">course offers and clearing will be managed in August, to smooth out the differences between targets and forecast intakes </t>
  </si>
  <si>
    <t>shown in the table.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</si>
</sst>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</numFmts>
  <fonts count="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72" fontId="3" fillId="0" borderId="1" xfId="0" applyNumberFormat="1" applyFont="1" applyBorder="1" applyAlignment="1">
      <alignment/>
    </xf>
    <xf numFmtId="172" fontId="3" fillId="0" borderId="2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1" xfId="0" applyFont="1" applyBorder="1" applyAlignment="1">
      <alignment/>
    </xf>
    <xf numFmtId="172" fontId="3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172" fontId="7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172" fontId="6" fillId="0" borderId="1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A1">
      <selection activeCell="C7" sqref="C7"/>
    </sheetView>
  </sheetViews>
  <sheetFormatPr defaultColWidth="9.140625" defaultRowHeight="12.75"/>
  <cols>
    <col min="1" max="1" width="5.28125" style="0" customWidth="1"/>
    <col min="2" max="2" width="7.28125" style="0" bestFit="1" customWidth="1"/>
    <col min="3" max="3" width="5.28125" style="0" customWidth="1"/>
    <col min="4" max="4" width="6.8515625" style="0" customWidth="1"/>
    <col min="5" max="5" width="5.7109375" style="0" bestFit="1" customWidth="1"/>
    <col min="6" max="6" width="8.28125" style="0" bestFit="1" customWidth="1"/>
    <col min="7" max="7" width="6.7109375" style="0" bestFit="1" customWidth="1"/>
    <col min="8" max="8" width="5.7109375" style="0" bestFit="1" customWidth="1"/>
    <col min="9" max="9" width="6.28125" style="0" bestFit="1" customWidth="1"/>
    <col min="10" max="10" width="6.7109375" style="0" bestFit="1" customWidth="1"/>
    <col min="11" max="11" width="4.8515625" style="0" bestFit="1" customWidth="1"/>
    <col min="12" max="12" width="8.00390625" style="0" bestFit="1" customWidth="1"/>
  </cols>
  <sheetData>
    <row r="1" spans="1:12" s="9" customFormat="1" ht="12.75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9" customFormat="1" ht="12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9" customFormat="1" ht="12" customHeight="1">
      <c r="A3" s="33" t="s">
        <v>31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ht="15">
      <c r="A4" s="2" t="s">
        <v>1</v>
      </c>
    </row>
    <row r="5" spans="1:12" ht="27" customHeight="1">
      <c r="A5" s="1"/>
      <c r="B5" s="10" t="s">
        <v>5</v>
      </c>
      <c r="C5" s="31" t="s">
        <v>13</v>
      </c>
      <c r="D5" s="32"/>
      <c r="E5" s="11" t="s">
        <v>15</v>
      </c>
      <c r="F5" s="12" t="s">
        <v>16</v>
      </c>
      <c r="G5" s="12" t="s">
        <v>17</v>
      </c>
      <c r="H5" s="12" t="s">
        <v>6</v>
      </c>
      <c r="I5" s="12" t="s">
        <v>14</v>
      </c>
      <c r="J5" s="12" t="s">
        <v>7</v>
      </c>
      <c r="K5" s="12" t="s">
        <v>12</v>
      </c>
      <c r="L5" s="12" t="s">
        <v>8</v>
      </c>
    </row>
    <row r="6" spans="1:12" ht="12.75">
      <c r="A6" s="21" t="s">
        <v>2</v>
      </c>
      <c r="B6" s="21">
        <v>2750</v>
      </c>
      <c r="C6" s="22">
        <v>699</v>
      </c>
      <c r="D6" s="4">
        <v>27.6</v>
      </c>
      <c r="E6" s="21">
        <v>247</v>
      </c>
      <c r="F6" s="21">
        <v>408</v>
      </c>
      <c r="G6" s="21">
        <v>97</v>
      </c>
      <c r="H6" s="21">
        <v>752</v>
      </c>
      <c r="I6" s="21">
        <v>709</v>
      </c>
      <c r="J6" s="21">
        <f>H6-I6</f>
        <v>43</v>
      </c>
      <c r="K6" s="3">
        <f>(J6*100)/I6</f>
        <v>6.064880112834979</v>
      </c>
      <c r="L6" s="21">
        <v>4.9</v>
      </c>
    </row>
    <row r="7" spans="1:12" ht="12.75">
      <c r="A7" s="21" t="s">
        <v>3</v>
      </c>
      <c r="B7" s="21">
        <v>2786</v>
      </c>
      <c r="C7" s="21">
        <v>607</v>
      </c>
      <c r="D7" s="3">
        <v>22.9</v>
      </c>
      <c r="E7" s="21">
        <v>233</v>
      </c>
      <c r="F7" s="21">
        <v>298</v>
      </c>
      <c r="G7" s="21">
        <v>106</v>
      </c>
      <c r="H7" s="21">
        <v>637</v>
      </c>
      <c r="I7" s="21">
        <v>697</v>
      </c>
      <c r="J7" s="21">
        <f>H7-I7</f>
        <v>-60</v>
      </c>
      <c r="K7" s="3">
        <f>(J7*100)/I7</f>
        <v>-8.60832137733142</v>
      </c>
      <c r="L7" s="21">
        <v>4.8</v>
      </c>
    </row>
    <row r="8" spans="1:12" ht="12.75">
      <c r="A8" s="21" t="s">
        <v>4</v>
      </c>
      <c r="B8" s="21">
        <v>6013</v>
      </c>
      <c r="C8" s="21">
        <v>2036</v>
      </c>
      <c r="D8" s="3">
        <v>35.5</v>
      </c>
      <c r="E8" s="21">
        <v>989</v>
      </c>
      <c r="F8" s="21">
        <v>224</v>
      </c>
      <c r="G8" s="21">
        <v>406</v>
      </c>
      <c r="H8" s="21">
        <v>1619</v>
      </c>
      <c r="I8" s="21">
        <v>1561</v>
      </c>
      <c r="J8" s="21">
        <f>H8-I8</f>
        <v>58</v>
      </c>
      <c r="K8" s="3">
        <f>(J8*100)/I8</f>
        <v>3.715566944266496</v>
      </c>
      <c r="L8" s="21">
        <v>6.4</v>
      </c>
    </row>
    <row r="9" spans="1:12" ht="12.75">
      <c r="A9" s="23" t="s">
        <v>24</v>
      </c>
      <c r="B9" s="23">
        <f>SUM(B6:B8)</f>
        <v>11549</v>
      </c>
      <c r="C9" s="23">
        <f aca="true" t="shared" si="0" ref="C9:J9">SUM(C6:C8)</f>
        <v>3342</v>
      </c>
      <c r="D9" s="5">
        <v>30.5</v>
      </c>
      <c r="E9" s="23">
        <f t="shared" si="0"/>
        <v>1469</v>
      </c>
      <c r="F9" s="23">
        <f t="shared" si="0"/>
        <v>930</v>
      </c>
      <c r="G9" s="23">
        <f t="shared" si="0"/>
        <v>609</v>
      </c>
      <c r="H9" s="23">
        <f t="shared" si="0"/>
        <v>3008</v>
      </c>
      <c r="I9" s="23">
        <f t="shared" si="0"/>
        <v>2967</v>
      </c>
      <c r="J9" s="23">
        <f t="shared" si="0"/>
        <v>41</v>
      </c>
      <c r="K9" s="5">
        <f>(J9*100)/I9</f>
        <v>1.3818672059319177</v>
      </c>
      <c r="L9" s="23">
        <v>5.8</v>
      </c>
    </row>
    <row r="10" ht="9" customHeight="1"/>
    <row r="11" ht="15">
      <c r="A11" s="2" t="s">
        <v>9</v>
      </c>
    </row>
    <row r="12" spans="1:11" s="14" customFormat="1" ht="26.25" customHeight="1">
      <c r="A12" s="13"/>
      <c r="B12" s="12" t="s">
        <v>5</v>
      </c>
      <c r="C12" s="31" t="s">
        <v>13</v>
      </c>
      <c r="D12" s="32"/>
      <c r="E12" s="12" t="s">
        <v>15</v>
      </c>
      <c r="F12" s="12" t="s">
        <v>21</v>
      </c>
      <c r="G12" s="12" t="s">
        <v>17</v>
      </c>
      <c r="H12" s="12" t="s">
        <v>6</v>
      </c>
      <c r="I12" s="12" t="s">
        <v>14</v>
      </c>
      <c r="J12" s="12" t="s">
        <v>7</v>
      </c>
      <c r="K12" s="12" t="s">
        <v>12</v>
      </c>
    </row>
    <row r="13" spans="1:11" ht="12.75">
      <c r="A13" s="21" t="s">
        <v>2</v>
      </c>
      <c r="B13" s="21">
        <v>711</v>
      </c>
      <c r="C13" s="21">
        <v>70</v>
      </c>
      <c r="D13" s="3">
        <v>10.2</v>
      </c>
      <c r="E13" s="21">
        <v>32</v>
      </c>
      <c r="F13" s="21">
        <v>31</v>
      </c>
      <c r="G13" s="21">
        <v>19</v>
      </c>
      <c r="H13" s="21">
        <v>82</v>
      </c>
      <c r="I13" s="21">
        <v>72</v>
      </c>
      <c r="J13" s="21">
        <f>H13-I13</f>
        <v>10</v>
      </c>
      <c r="K13" s="3">
        <f>(J13*100)/I13</f>
        <v>13.88888888888889</v>
      </c>
    </row>
    <row r="14" spans="1:11" ht="12.75">
      <c r="A14" s="21" t="s">
        <v>3</v>
      </c>
      <c r="B14" s="21">
        <v>366</v>
      </c>
      <c r="C14" s="21">
        <v>69</v>
      </c>
      <c r="D14" s="3">
        <v>20.9</v>
      </c>
      <c r="E14" s="21">
        <v>28</v>
      </c>
      <c r="F14" s="21">
        <v>27</v>
      </c>
      <c r="G14" s="21">
        <v>7</v>
      </c>
      <c r="H14" s="21">
        <v>74</v>
      </c>
      <c r="I14" s="21">
        <v>80</v>
      </c>
      <c r="J14" s="21">
        <f>H14-I14</f>
        <v>-6</v>
      </c>
      <c r="K14" s="3">
        <f>(J14*100)/I14</f>
        <v>-7.5</v>
      </c>
    </row>
    <row r="15" spans="1:11" ht="12.75">
      <c r="A15" s="21" t="s">
        <v>4</v>
      </c>
      <c r="B15" s="21">
        <v>728</v>
      </c>
      <c r="C15" s="21">
        <v>198</v>
      </c>
      <c r="D15" s="3">
        <v>27.4</v>
      </c>
      <c r="E15" s="21">
        <v>84</v>
      </c>
      <c r="F15" s="21">
        <v>28</v>
      </c>
      <c r="G15" s="21">
        <v>18</v>
      </c>
      <c r="H15" s="21">
        <v>130</v>
      </c>
      <c r="I15" s="21">
        <v>111</v>
      </c>
      <c r="J15" s="21">
        <f>H15-I15</f>
        <v>19</v>
      </c>
      <c r="K15" s="3">
        <f>(J15*100)/I15</f>
        <v>17.117117117117118</v>
      </c>
    </row>
    <row r="16" spans="1:11" ht="12.75">
      <c r="A16" s="23" t="s">
        <v>24</v>
      </c>
      <c r="B16" s="23">
        <f>SUM(B13:B15)</f>
        <v>1805</v>
      </c>
      <c r="C16" s="23">
        <f aca="true" t="shared" si="1" ref="C16:J16">SUM(C13:C15)</f>
        <v>337</v>
      </c>
      <c r="D16" s="5">
        <v>20.4</v>
      </c>
      <c r="E16" s="23">
        <f t="shared" si="1"/>
        <v>144</v>
      </c>
      <c r="F16" s="23">
        <f t="shared" si="1"/>
        <v>86</v>
      </c>
      <c r="G16" s="23">
        <f t="shared" si="1"/>
        <v>44</v>
      </c>
      <c r="H16" s="23">
        <f t="shared" si="1"/>
        <v>286</v>
      </c>
      <c r="I16" s="23">
        <f t="shared" si="1"/>
        <v>263</v>
      </c>
      <c r="J16" s="23">
        <f t="shared" si="1"/>
        <v>23</v>
      </c>
      <c r="K16" s="5">
        <f>(J16*100)/I16</f>
        <v>8.745247148288973</v>
      </c>
    </row>
    <row r="17" spans="1:11" ht="12.75">
      <c r="A17" s="8" t="s">
        <v>18</v>
      </c>
      <c r="B17" s="29"/>
      <c r="C17" s="29"/>
      <c r="D17" s="29"/>
      <c r="E17" s="29"/>
      <c r="F17" s="29"/>
      <c r="G17" s="29"/>
      <c r="H17" s="29"/>
      <c r="I17" s="29"/>
      <c r="J17" s="29"/>
      <c r="K17" s="6"/>
    </row>
    <row r="18" spans="1:11" ht="12.75">
      <c r="A18" s="8" t="s">
        <v>19</v>
      </c>
      <c r="B18" s="29"/>
      <c r="C18" s="29"/>
      <c r="D18" s="29"/>
      <c r="E18" s="29"/>
      <c r="F18" s="29"/>
      <c r="G18" s="29"/>
      <c r="H18" s="29"/>
      <c r="I18" s="29"/>
      <c r="J18" s="29"/>
      <c r="K18" s="6"/>
    </row>
    <row r="19" spans="1:11" ht="12.75">
      <c r="A19" s="8" t="s">
        <v>20</v>
      </c>
      <c r="B19" s="29"/>
      <c r="C19" s="29"/>
      <c r="D19" s="29"/>
      <c r="E19" s="29"/>
      <c r="F19" s="29"/>
      <c r="G19" s="29"/>
      <c r="H19" s="29"/>
      <c r="I19" s="29"/>
      <c r="J19" s="29"/>
      <c r="K19" s="6"/>
    </row>
    <row r="20" ht="8.25" customHeight="1"/>
    <row r="21" ht="15">
      <c r="A21" s="2" t="s">
        <v>10</v>
      </c>
    </row>
    <row r="22" spans="1:8" s="14" customFormat="1" ht="30" customHeight="1">
      <c r="A22" s="13"/>
      <c r="B22" s="12" t="s">
        <v>22</v>
      </c>
      <c r="C22" s="31" t="s">
        <v>23</v>
      </c>
      <c r="D22" s="32"/>
      <c r="E22" s="12" t="s">
        <v>6</v>
      </c>
      <c r="F22" s="12" t="s">
        <v>14</v>
      </c>
      <c r="G22" s="12" t="s">
        <v>7</v>
      </c>
      <c r="H22" s="12" t="s">
        <v>12</v>
      </c>
    </row>
    <row r="23" spans="1:8" ht="12.75">
      <c r="A23" s="21" t="s">
        <v>2</v>
      </c>
      <c r="B23" s="21">
        <v>94</v>
      </c>
      <c r="C23" s="24">
        <v>41</v>
      </c>
      <c r="D23" s="18">
        <v>43.6</v>
      </c>
      <c r="E23" s="21">
        <v>79</v>
      </c>
      <c r="F23" s="21">
        <v>73</v>
      </c>
      <c r="G23" s="21">
        <f>E23-F23</f>
        <v>6</v>
      </c>
      <c r="H23" s="25">
        <f>(G23*100)/F23</f>
        <v>8.219178082191782</v>
      </c>
    </row>
    <row r="24" spans="1:8" ht="12.75">
      <c r="A24" s="21" t="s">
        <v>3</v>
      </c>
      <c r="B24" s="21">
        <v>128</v>
      </c>
      <c r="C24" s="24">
        <v>41</v>
      </c>
      <c r="D24" s="19">
        <v>32</v>
      </c>
      <c r="E24" s="21">
        <v>75</v>
      </c>
      <c r="F24" s="21">
        <v>110</v>
      </c>
      <c r="G24" s="21">
        <f>E24-F24</f>
        <v>-35</v>
      </c>
      <c r="H24" s="25">
        <f>(G24*100)/F24</f>
        <v>-31.818181818181817</v>
      </c>
    </row>
    <row r="25" spans="1:8" ht="12.75">
      <c r="A25" s="21" t="s">
        <v>4</v>
      </c>
      <c r="B25" s="21">
        <v>353</v>
      </c>
      <c r="C25" s="24">
        <v>171</v>
      </c>
      <c r="D25" s="18">
        <f>(C25*100)/B25</f>
        <v>48.44192634560906</v>
      </c>
      <c r="E25" s="21">
        <v>266</v>
      </c>
      <c r="F25" s="21">
        <v>253</v>
      </c>
      <c r="G25" s="21">
        <f>E25-F25</f>
        <v>13</v>
      </c>
      <c r="H25" s="25">
        <f>(G25*100)/F25</f>
        <v>5.138339920948616</v>
      </c>
    </row>
    <row r="26" spans="1:8" s="7" customFormat="1" ht="12.75">
      <c r="A26" s="23" t="s">
        <v>24</v>
      </c>
      <c r="B26" s="23">
        <f>SUM(B23:B25)</f>
        <v>575</v>
      </c>
      <c r="C26" s="26">
        <f>SUM(C23:C25)</f>
        <v>253</v>
      </c>
      <c r="D26" s="20">
        <f>(C26*100)/B26</f>
        <v>44</v>
      </c>
      <c r="E26" s="23">
        <f>SUM(E23:E25)</f>
        <v>420</v>
      </c>
      <c r="F26" s="23">
        <f>SUM(F23:F25)</f>
        <v>436</v>
      </c>
      <c r="G26" s="23">
        <f>E26-F26</f>
        <v>-16</v>
      </c>
      <c r="H26" s="27">
        <f>(G26*100)/F26</f>
        <v>-3.669724770642202</v>
      </c>
    </row>
    <row r="27" ht="9.75" customHeight="1"/>
    <row r="28" ht="15">
      <c r="A28" s="2" t="s">
        <v>11</v>
      </c>
    </row>
    <row r="29" spans="1:8" s="14" customFormat="1" ht="27.75" customHeight="1">
      <c r="A29" s="13"/>
      <c r="B29" s="12" t="s">
        <v>22</v>
      </c>
      <c r="C29" s="31" t="s">
        <v>25</v>
      </c>
      <c r="D29" s="32"/>
      <c r="E29" s="12" t="s">
        <v>6</v>
      </c>
      <c r="F29" s="12" t="s">
        <v>14</v>
      </c>
      <c r="G29" s="12" t="s">
        <v>7</v>
      </c>
      <c r="H29" s="12" t="s">
        <v>12</v>
      </c>
    </row>
    <row r="30" spans="1:8" ht="12.75">
      <c r="A30" s="21" t="s">
        <v>2</v>
      </c>
      <c r="B30" s="21">
        <v>1185</v>
      </c>
      <c r="C30" s="24">
        <v>345</v>
      </c>
      <c r="D30" s="18">
        <f>(C30*100)/B30</f>
        <v>29.11392405063291</v>
      </c>
      <c r="E30" s="21">
        <v>277</v>
      </c>
      <c r="F30" s="21">
        <v>203</v>
      </c>
      <c r="G30" s="21">
        <f>E30-F30</f>
        <v>74</v>
      </c>
      <c r="H30" s="25">
        <f>(G30*100)/F30</f>
        <v>36.45320197044335</v>
      </c>
    </row>
    <row r="31" spans="1:8" ht="12.75">
      <c r="A31" s="21" t="s">
        <v>3</v>
      </c>
      <c r="B31" s="21">
        <v>735</v>
      </c>
      <c r="C31" s="24">
        <v>214</v>
      </c>
      <c r="D31" s="18">
        <f>(C31*100)/B31</f>
        <v>29.1156462585034</v>
      </c>
      <c r="E31" s="21">
        <v>193</v>
      </c>
      <c r="F31" s="21">
        <v>198</v>
      </c>
      <c r="G31" s="21">
        <f>E31-F31</f>
        <v>-5</v>
      </c>
      <c r="H31" s="25">
        <f>(G31*100)/F31</f>
        <v>-2.525252525252525</v>
      </c>
    </row>
    <row r="32" spans="1:8" ht="12.75">
      <c r="A32" s="21" t="s">
        <v>4</v>
      </c>
      <c r="B32" s="21">
        <v>1577</v>
      </c>
      <c r="C32" s="24">
        <v>561</v>
      </c>
      <c r="D32" s="18">
        <f>(C32*100)/B32</f>
        <v>35.573874445149016</v>
      </c>
      <c r="E32" s="21">
        <v>457</v>
      </c>
      <c r="F32" s="21">
        <v>434</v>
      </c>
      <c r="G32" s="21">
        <f>E32-F32</f>
        <v>23</v>
      </c>
      <c r="H32" s="25">
        <f>(G32*100)/F32</f>
        <v>5.299539170506913</v>
      </c>
    </row>
    <row r="33" spans="1:8" ht="12.75">
      <c r="A33" s="23" t="s">
        <v>24</v>
      </c>
      <c r="B33" s="23">
        <f>SUM(B30:B32)</f>
        <v>3497</v>
      </c>
      <c r="C33" s="26">
        <f>SUM(C30:C32)</f>
        <v>1120</v>
      </c>
      <c r="D33" s="20">
        <f>(C33*100)/B33</f>
        <v>32.02745210180154</v>
      </c>
      <c r="E33" s="23">
        <f>SUM(E30:E32)</f>
        <v>927</v>
      </c>
      <c r="F33" s="23">
        <f>SUM(F30:F32)</f>
        <v>835</v>
      </c>
      <c r="G33" s="23">
        <f>SUM(G30:G32)</f>
        <v>92</v>
      </c>
      <c r="H33" s="27">
        <f>(G33*100)/F33</f>
        <v>11.017964071856287</v>
      </c>
    </row>
    <row r="34" s="29" customFormat="1" ht="12">
      <c r="A34" s="8" t="s">
        <v>29</v>
      </c>
    </row>
    <row r="35" ht="8.25" customHeight="1"/>
    <row r="36" ht="12.75">
      <c r="A36" s="15" t="s">
        <v>26</v>
      </c>
    </row>
    <row r="37" ht="8.25" customHeight="1"/>
    <row r="38" ht="12.75">
      <c r="A38" s="16" t="s">
        <v>27</v>
      </c>
    </row>
    <row r="39" s="30" customFormat="1" ht="12">
      <c r="A39" s="30" t="s">
        <v>33</v>
      </c>
    </row>
    <row r="40" ht="12.75">
      <c r="A40" s="29" t="s">
        <v>32</v>
      </c>
    </row>
    <row r="41" ht="12.75">
      <c r="A41" s="30" t="s">
        <v>46</v>
      </c>
    </row>
    <row r="42" ht="12.75">
      <c r="A42" s="30" t="s">
        <v>34</v>
      </c>
    </row>
    <row r="43" ht="12.75">
      <c r="A43" s="30" t="s">
        <v>45</v>
      </c>
    </row>
    <row r="44" ht="12.75">
      <c r="A44" s="30" t="s">
        <v>47</v>
      </c>
    </row>
    <row r="45" spans="1:15" s="17" customFormat="1" ht="12.75">
      <c r="A45" s="30" t="s">
        <v>48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5" s="17" customFormat="1" ht="12.75">
      <c r="A46" s="30" t="s">
        <v>49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s="17" customFormat="1" ht="12.75">
      <c r="A47" s="30" t="s">
        <v>35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7" customFormat="1" ht="12.75">
      <c r="A48" s="30" t="s">
        <v>36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50" ht="12.75">
      <c r="A50" s="15" t="s">
        <v>28</v>
      </c>
    </row>
    <row r="51" ht="12.75">
      <c r="A51" s="30" t="s">
        <v>37</v>
      </c>
    </row>
    <row r="52" s="17" customFormat="1" ht="12.75">
      <c r="A52" s="30" t="s">
        <v>39</v>
      </c>
    </row>
    <row r="53" s="17" customFormat="1" ht="12.75">
      <c r="A53" s="30" t="s">
        <v>38</v>
      </c>
    </row>
    <row r="54" spans="1:15" s="17" customFormat="1" ht="12.75">
      <c r="A54" s="30" t="s">
        <v>40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s="17" customFormat="1" ht="12.75">
      <c r="A55" s="30" t="s">
        <v>41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s="17" customFormat="1" ht="12.75">
      <c r="A56" s="30" t="s">
        <v>42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s="17" customFormat="1" ht="12.75">
      <c r="A57" s="30" t="s">
        <v>43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s="17" customFormat="1" ht="12.75">
      <c r="A58" s="30" t="s">
        <v>44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</sheetData>
  <mergeCells count="7">
    <mergeCell ref="C29:D29"/>
    <mergeCell ref="A2:L2"/>
    <mergeCell ref="A3:L3"/>
    <mergeCell ref="A1:L1"/>
    <mergeCell ref="C5:D5"/>
    <mergeCell ref="C12:D12"/>
    <mergeCell ref="C22:D22"/>
  </mergeCells>
  <printOptions/>
  <pageMargins left="0.2755905511811024" right="0.15748031496062992" top="0.26" bottom="0.23" header="0.22" footer="0.23"/>
  <pageSetup horizontalDpi="600" verticalDpi="600" orientation="portrait" paperSize="9" r:id="rId1"/>
  <headerFooter alignWithMargins="0">
    <oddFooter>&amp;R&amp;D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Jones</dc:creator>
  <cp:keywords/>
  <dc:description/>
  <cp:lastModifiedBy>adcjw2</cp:lastModifiedBy>
  <cp:lastPrinted>2004-06-11T08:07:07Z</cp:lastPrinted>
  <dcterms:created xsi:type="dcterms:W3CDTF">2003-06-26T11:20:37Z</dcterms:created>
  <dcterms:modified xsi:type="dcterms:W3CDTF">2004-06-21T10:18:56Z</dcterms:modified>
  <cp:category/>
  <cp:version/>
  <cp:contentType/>
  <cp:contentStatus/>
</cp:coreProperties>
</file>