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2"/>
  </bookViews>
  <sheets>
    <sheet name="Incidence and type of AM" sheetId="1" r:id="rId1"/>
    <sheet name="Analysis of penalties" sheetId="2" r:id="rId2"/>
    <sheet name="Incidence of AM against pop" sheetId="3" r:id="rId3"/>
  </sheets>
  <definedNames>
    <definedName name="_xlnm.Print_Area" localSheetId="1">'Analysis of penalties'!$A$1:$U$33</definedName>
    <definedName name="_xlnm.Print_Area" localSheetId="0">'Incidence and type of AM'!$A$1:$R$48</definedName>
  </definedNames>
  <calcPr fullCalcOnLoad="1"/>
</workbook>
</file>

<file path=xl/sharedStrings.xml><?xml version="1.0" encoding="utf-8"?>
<sst xmlns="http://schemas.openxmlformats.org/spreadsheetml/2006/main" count="297" uniqueCount="81">
  <si>
    <t>APPENDIX I - Incidence and type of Academic Misconduct</t>
  </si>
  <si>
    <t>Exam Hall</t>
  </si>
  <si>
    <t>Plagiarism and Other</t>
  </si>
  <si>
    <t>Total</t>
  </si>
  <si>
    <t>2004-05</t>
  </si>
  <si>
    <t>2005-06</t>
  </si>
  <si>
    <t>2006-07</t>
  </si>
  <si>
    <t>Major</t>
  </si>
  <si>
    <t>Minor</t>
  </si>
  <si>
    <t>APPENDIX II - Analysis of Penalties Imposed for Academic Misconduct</t>
  </si>
  <si>
    <t>Penalty</t>
  </si>
  <si>
    <t>Type of Academic Misconduct</t>
  </si>
  <si>
    <t>No</t>
  </si>
  <si>
    <t>%</t>
  </si>
  <si>
    <t>No penalty</t>
  </si>
  <si>
    <t>Informal reprimand</t>
  </si>
  <si>
    <t>Formal reprimand</t>
  </si>
  <si>
    <t>Reduce marks in 1 module</t>
  </si>
  <si>
    <t>Reduce marks in 1 module and withdraw reassessment rights</t>
  </si>
  <si>
    <t>Reduce marks in more than 1 module</t>
  </si>
  <si>
    <t>Reduce marks in more than 1 module and withdraw reassessment rights</t>
  </si>
  <si>
    <t>Termination of studies</t>
  </si>
  <si>
    <t>APPENDIX III - Incidence of Academic Misconduct against Total Population</t>
  </si>
  <si>
    <t xml:space="preserve">Note: The total student population for the purposes of this report includes all students who were registered to be assessed </t>
  </si>
  <si>
    <t>Gender</t>
  </si>
  <si>
    <t>Academic Misconduct</t>
  </si>
  <si>
    <t>Total Population</t>
  </si>
  <si>
    <t>AM as a % of Total Pop.</t>
  </si>
  <si>
    <t xml:space="preserve">Major </t>
  </si>
  <si>
    <t>No.</t>
  </si>
  <si>
    <t>Male</t>
  </si>
  <si>
    <t>Female</t>
  </si>
  <si>
    <t>Ethnicity</t>
  </si>
  <si>
    <t>White</t>
  </si>
  <si>
    <t>Not known / Refused</t>
  </si>
  <si>
    <t>Disability</t>
  </si>
  <si>
    <t>Yes</t>
  </si>
  <si>
    <t>Fee Status</t>
  </si>
  <si>
    <t>Home</t>
  </si>
  <si>
    <t>International</t>
  </si>
  <si>
    <t>Level</t>
  </si>
  <si>
    <t>Undergraduate</t>
  </si>
  <si>
    <t>Postgraduate</t>
  </si>
  <si>
    <t>Department</t>
  </si>
  <si>
    <t>Aero and Auto Eng</t>
  </si>
  <si>
    <t>Business School</t>
  </si>
  <si>
    <t>Chemical Engineering</t>
  </si>
  <si>
    <t>Chemistry</t>
  </si>
  <si>
    <t>Civil and Building Eng</t>
  </si>
  <si>
    <t>Computer Science</t>
  </si>
  <si>
    <t>Economics</t>
  </si>
  <si>
    <t>Elec and Elec Eng</t>
  </si>
  <si>
    <t>English and Drama</t>
  </si>
  <si>
    <t>Geography</t>
  </si>
  <si>
    <t>Human Sciences</t>
  </si>
  <si>
    <t>Information Science</t>
  </si>
  <si>
    <t>LUSAD</t>
  </si>
  <si>
    <t>School of Mathematics</t>
  </si>
  <si>
    <t>Mech and Man Eng</t>
  </si>
  <si>
    <t>SSES</t>
  </si>
  <si>
    <t>Physics</t>
  </si>
  <si>
    <t>Social Sciences</t>
  </si>
  <si>
    <t>Teacher Education</t>
  </si>
  <si>
    <t>2007-08</t>
  </si>
  <si>
    <t>in respect of at least one module in 2007/08</t>
  </si>
  <si>
    <t>2003-04</t>
  </si>
  <si>
    <t>2002-03</t>
  </si>
  <si>
    <t>Chinese</t>
  </si>
  <si>
    <t>Materials</t>
  </si>
  <si>
    <t>Other Ethnic Background</t>
  </si>
  <si>
    <t>PIRES</t>
  </si>
  <si>
    <t>Asian Background</t>
  </si>
  <si>
    <t>Black Background</t>
  </si>
  <si>
    <t>Mixed Background</t>
  </si>
  <si>
    <t xml:space="preserve">Minor </t>
  </si>
  <si>
    <t>% of Total</t>
  </si>
  <si>
    <t xml:space="preserve">Examination Hall </t>
  </si>
  <si>
    <t>Total of All AM Cases</t>
  </si>
  <si>
    <t>Design and Technology</t>
  </si>
  <si>
    <t>Reduce marks in 1 module and specified cap on reassessment</t>
  </si>
  <si>
    <t>Reduce marks in more than 1 module and specified cap on reassessment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</si>
</sst>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b/>
      <sz val="8"/>
      <color indexed="9"/>
      <name val="Arial"/>
      <family val="2"/>
    </font>
    <font>
      <b/>
      <sz val="10.2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9" fontId="3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3" fillId="0" borderId="1" xfId="0" applyNumberFormat="1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9" fontId="4" fillId="4" borderId="1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/>
    </xf>
    <xf numFmtId="9" fontId="4" fillId="3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9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Incidence and Type of Academic Misconduct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195"/>
          <c:w val="0.91625"/>
          <c:h val="0.6385"/>
        </c:manualLayout>
      </c:layout>
      <c:lineChart>
        <c:grouping val="standard"/>
        <c:varyColors val="0"/>
        <c:ser>
          <c:idx val="0"/>
          <c:order val="0"/>
          <c:tx>
            <c:strRef>
              <c:f>'Incidence and type of AM'!$L$17</c:f>
              <c:strCache>
                <c:ptCount val="1"/>
                <c:pt idx="0">
                  <c:v>Exam Hall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'Incidence and type of AM'!$M$16:$R$16</c:f>
              <c:strCache/>
            </c:strRef>
          </c:cat>
          <c:val>
            <c:numRef>
              <c:f>'Incidence and type of AM'!$M$17:$R$17</c:f>
              <c:numCache/>
            </c:numRef>
          </c:val>
          <c:smooth val="0"/>
        </c:ser>
        <c:ser>
          <c:idx val="1"/>
          <c:order val="1"/>
          <c:tx>
            <c:strRef>
              <c:f>'Incidence and type of AM'!$L$18</c:f>
              <c:strCache>
                <c:ptCount val="1"/>
                <c:pt idx="0">
                  <c:v>Plagiarism and 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'Incidence and type of AM'!$M$16:$R$16</c:f>
              <c:strCache/>
            </c:strRef>
          </c:cat>
          <c:val>
            <c:numRef>
              <c:f>'Incidence and type of AM'!$M$18:$R$18</c:f>
              <c:numCache/>
            </c:numRef>
          </c:val>
          <c:smooth val="0"/>
        </c:ser>
        <c:ser>
          <c:idx val="2"/>
          <c:order val="2"/>
          <c:tx>
            <c:strRef>
              <c:f>'Incidence and type of AM'!$L$19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'Incidence and type of AM'!$M$16:$R$16</c:f>
              <c:strCache/>
            </c:strRef>
          </c:cat>
          <c:val>
            <c:numRef>
              <c:f>'Incidence and type of AM'!$M$19:$R$19</c:f>
              <c:numCache/>
            </c:numRef>
          </c:val>
          <c:smooth val="0"/>
        </c:ser>
        <c:marker val="1"/>
        <c:axId val="66105041"/>
        <c:axId val="58074458"/>
      </c:lineChart>
      <c:catAx>
        <c:axId val="6610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Academic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0504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0175"/>
          <c:y val="0.83225"/>
          <c:w val="0.26325"/>
          <c:h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20</xdr:row>
      <xdr:rowOff>133350</xdr:rowOff>
    </xdr:from>
    <xdr:to>
      <xdr:col>18</xdr:col>
      <xdr:colOff>9525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4733925" y="3371850"/>
        <a:ext cx="50482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115" zoomScaleNormal="115" workbookViewId="0" topLeftCell="A13">
      <selection activeCell="G3" sqref="G3:J3"/>
    </sheetView>
  </sheetViews>
  <sheetFormatPr defaultColWidth="9.140625" defaultRowHeight="12.75"/>
  <cols>
    <col min="1" max="1" width="19.00390625" style="0" customWidth="1"/>
    <col min="2" max="6" width="5.57421875" style="37" customWidth="1"/>
    <col min="7" max="10" width="5.57421875" style="0" customWidth="1"/>
    <col min="11" max="11" width="7.57421875" style="0" bestFit="1" customWidth="1"/>
    <col min="12" max="12" width="19.7109375" style="0" customWidth="1"/>
    <col min="13" max="15" width="7.57421875" style="0" bestFit="1" customWidth="1"/>
  </cols>
  <sheetData>
    <row r="1" spans="1:19" ht="12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58"/>
    </row>
    <row r="3" spans="2:18" ht="12.75">
      <c r="B3" s="78" t="s">
        <v>76</v>
      </c>
      <c r="C3" s="78"/>
      <c r="D3" s="78"/>
      <c r="E3" s="78"/>
      <c r="F3" s="20"/>
      <c r="G3" s="78" t="s">
        <v>2</v>
      </c>
      <c r="H3" s="78"/>
      <c r="I3" s="78"/>
      <c r="J3" s="78"/>
      <c r="L3" s="81" t="s">
        <v>1</v>
      </c>
      <c r="M3" s="81"/>
      <c r="N3" s="81"/>
      <c r="O3" s="81"/>
      <c r="P3" s="81"/>
      <c r="Q3" s="81"/>
      <c r="R3" s="81"/>
    </row>
    <row r="4" spans="1:18" ht="12.75">
      <c r="A4" s="36"/>
      <c r="B4" s="78" t="s">
        <v>7</v>
      </c>
      <c r="C4" s="79" t="s">
        <v>75</v>
      </c>
      <c r="D4" s="78" t="s">
        <v>74</v>
      </c>
      <c r="E4" s="79" t="s">
        <v>75</v>
      </c>
      <c r="F4" s="39"/>
      <c r="G4" s="78" t="s">
        <v>7</v>
      </c>
      <c r="H4" s="79" t="s">
        <v>75</v>
      </c>
      <c r="I4" s="78" t="s">
        <v>74</v>
      </c>
      <c r="J4" s="79" t="s">
        <v>75</v>
      </c>
      <c r="L4" s="47"/>
      <c r="M4" s="69" t="s">
        <v>66</v>
      </c>
      <c r="N4" s="69" t="s">
        <v>65</v>
      </c>
      <c r="O4" s="69" t="s">
        <v>4</v>
      </c>
      <c r="P4" s="69" t="s">
        <v>5</v>
      </c>
      <c r="Q4" s="69" t="s">
        <v>6</v>
      </c>
      <c r="R4" s="49" t="s">
        <v>63</v>
      </c>
    </row>
    <row r="5" spans="1:18" ht="12.75">
      <c r="A5" s="46"/>
      <c r="B5" s="78"/>
      <c r="C5" s="79"/>
      <c r="D5" s="78"/>
      <c r="E5" s="79"/>
      <c r="F5" s="41"/>
      <c r="G5" s="78"/>
      <c r="H5" s="79"/>
      <c r="I5" s="78"/>
      <c r="J5" s="79"/>
      <c r="L5" s="48" t="s">
        <v>7</v>
      </c>
      <c r="M5" s="31">
        <v>3</v>
      </c>
      <c r="N5" s="31">
        <v>53</v>
      </c>
      <c r="O5" s="31">
        <v>54</v>
      </c>
      <c r="P5" s="2">
        <v>24</v>
      </c>
      <c r="Q5" s="30">
        <v>24</v>
      </c>
      <c r="R5" s="49">
        <v>52</v>
      </c>
    </row>
    <row r="6" spans="1:18" ht="12.75">
      <c r="A6" s="40"/>
      <c r="B6" s="82" t="s">
        <v>24</v>
      </c>
      <c r="C6" s="83"/>
      <c r="D6" s="83"/>
      <c r="E6" s="84"/>
      <c r="F6" s="41"/>
      <c r="G6" s="82" t="s">
        <v>24</v>
      </c>
      <c r="H6" s="83"/>
      <c r="I6" s="83"/>
      <c r="J6" s="84"/>
      <c r="L6" s="48" t="s">
        <v>8</v>
      </c>
      <c r="M6" s="31">
        <v>0</v>
      </c>
      <c r="N6" s="31">
        <v>0</v>
      </c>
      <c r="O6" s="31">
        <v>0</v>
      </c>
      <c r="P6" s="2">
        <v>7</v>
      </c>
      <c r="Q6" s="30">
        <v>3</v>
      </c>
      <c r="R6" s="49">
        <v>13</v>
      </c>
    </row>
    <row r="7" spans="1:18" ht="12.75">
      <c r="A7" s="22" t="s">
        <v>30</v>
      </c>
      <c r="B7" s="43">
        <v>24</v>
      </c>
      <c r="C7" s="45">
        <f>B7/$R$5</f>
        <v>0.46153846153846156</v>
      </c>
      <c r="D7" s="43">
        <v>8</v>
      </c>
      <c r="E7" s="45">
        <f>D7/$R$6</f>
        <v>0.6153846153846154</v>
      </c>
      <c r="G7" s="43">
        <v>4</v>
      </c>
      <c r="H7" s="45">
        <f>G7/$R$11</f>
        <v>0.4444444444444444</v>
      </c>
      <c r="I7" s="43">
        <v>55</v>
      </c>
      <c r="J7" s="45">
        <f>I7/$R$12</f>
        <v>0.4166666666666667</v>
      </c>
      <c r="L7" s="48" t="s">
        <v>3</v>
      </c>
      <c r="M7" s="49">
        <v>3</v>
      </c>
      <c r="N7" s="49">
        <v>53</v>
      </c>
      <c r="O7" s="49">
        <v>54</v>
      </c>
      <c r="P7" s="49">
        <f>SUM(P5:P6)</f>
        <v>31</v>
      </c>
      <c r="Q7" s="49">
        <f>SUM(Q5:Q6)</f>
        <v>27</v>
      </c>
      <c r="R7" s="49">
        <f>SUM(R5:R6)</f>
        <v>65</v>
      </c>
    </row>
    <row r="8" spans="1:17" ht="12.75">
      <c r="A8" s="22" t="s">
        <v>31</v>
      </c>
      <c r="B8" s="43">
        <v>28</v>
      </c>
      <c r="C8" s="45">
        <f>B8/$R$5</f>
        <v>0.5384615384615384</v>
      </c>
      <c r="D8" s="43">
        <v>5</v>
      </c>
      <c r="E8" s="45">
        <f>D8/$R$6</f>
        <v>0.38461538461538464</v>
      </c>
      <c r="G8" s="43">
        <v>5</v>
      </c>
      <c r="H8" s="45">
        <f>G8/$R$11</f>
        <v>0.5555555555555556</v>
      </c>
      <c r="I8" s="43">
        <v>52</v>
      </c>
      <c r="J8" s="45">
        <f>I8/$R$12</f>
        <v>0.3939393939393939</v>
      </c>
      <c r="M8" s="37"/>
      <c r="N8" s="37"/>
      <c r="O8" s="37"/>
      <c r="P8" s="37"/>
      <c r="Q8" s="37"/>
    </row>
    <row r="9" spans="1:18" ht="12.75">
      <c r="A9" s="36"/>
      <c r="B9" s="75" t="s">
        <v>32</v>
      </c>
      <c r="C9" s="76"/>
      <c r="D9" s="76"/>
      <c r="E9" s="77"/>
      <c r="G9" s="75" t="s">
        <v>32</v>
      </c>
      <c r="H9" s="76"/>
      <c r="I9" s="76"/>
      <c r="J9" s="77"/>
      <c r="L9" s="81" t="s">
        <v>2</v>
      </c>
      <c r="M9" s="81"/>
      <c r="N9" s="81"/>
      <c r="O9" s="81"/>
      <c r="P9" s="81"/>
      <c r="Q9" s="81"/>
      <c r="R9" s="81"/>
    </row>
    <row r="10" spans="1:18" ht="12.75">
      <c r="A10" s="22" t="s">
        <v>71</v>
      </c>
      <c r="B10" s="43">
        <v>3</v>
      </c>
      <c r="C10" s="45">
        <f aca="true" t="shared" si="0" ref="C10:C16">B10/$R$5</f>
        <v>0.057692307692307696</v>
      </c>
      <c r="D10" s="43">
        <v>0</v>
      </c>
      <c r="E10" s="45">
        <f aca="true" t="shared" si="1" ref="E10:E16">D10/$R$6</f>
        <v>0</v>
      </c>
      <c r="G10" s="43">
        <v>1</v>
      </c>
      <c r="H10" s="45">
        <f aca="true" t="shared" si="2" ref="H10:H16">G10/$R$11</f>
        <v>0.1111111111111111</v>
      </c>
      <c r="I10" s="43">
        <v>28</v>
      </c>
      <c r="J10" s="45">
        <f aca="true" t="shared" si="3" ref="J10:J16">I10/$R$12</f>
        <v>0.21212121212121213</v>
      </c>
      <c r="L10" s="47"/>
      <c r="M10" s="69" t="s">
        <v>66</v>
      </c>
      <c r="N10" s="69" t="s">
        <v>65</v>
      </c>
      <c r="O10" s="69" t="s">
        <v>4</v>
      </c>
      <c r="P10" s="69" t="s">
        <v>5</v>
      </c>
      <c r="Q10" s="69" t="s">
        <v>6</v>
      </c>
      <c r="R10" s="49" t="s">
        <v>63</v>
      </c>
    </row>
    <row r="11" spans="1:18" ht="12.75">
      <c r="A11" s="22" t="s">
        <v>72</v>
      </c>
      <c r="B11" s="43">
        <v>0</v>
      </c>
      <c r="C11" s="45">
        <f t="shared" si="0"/>
        <v>0</v>
      </c>
      <c r="D11" s="43">
        <v>5</v>
      </c>
      <c r="E11" s="45">
        <f t="shared" si="1"/>
        <v>0.38461538461538464</v>
      </c>
      <c r="G11" s="43">
        <v>0</v>
      </c>
      <c r="H11" s="45">
        <f t="shared" si="2"/>
        <v>0</v>
      </c>
      <c r="I11" s="43">
        <v>6</v>
      </c>
      <c r="J11" s="45">
        <f t="shared" si="3"/>
        <v>0.045454545454545456</v>
      </c>
      <c r="L11" s="48" t="s">
        <v>7</v>
      </c>
      <c r="M11" s="31">
        <v>16</v>
      </c>
      <c r="N11" s="31">
        <v>10</v>
      </c>
      <c r="O11" s="31">
        <v>15</v>
      </c>
      <c r="P11" s="2">
        <v>9</v>
      </c>
      <c r="Q11" s="2">
        <v>17</v>
      </c>
      <c r="R11" s="49">
        <v>9</v>
      </c>
    </row>
    <row r="12" spans="1:18" ht="12.75">
      <c r="A12" s="22" t="s">
        <v>67</v>
      </c>
      <c r="B12" s="43">
        <v>35</v>
      </c>
      <c r="C12" s="45">
        <f t="shared" si="0"/>
        <v>0.6730769230769231</v>
      </c>
      <c r="D12" s="43">
        <v>4</v>
      </c>
      <c r="E12" s="45">
        <f t="shared" si="1"/>
        <v>0.3076923076923077</v>
      </c>
      <c r="G12" s="43">
        <v>4</v>
      </c>
      <c r="H12" s="45">
        <f t="shared" si="2"/>
        <v>0.4444444444444444</v>
      </c>
      <c r="I12" s="43">
        <v>45</v>
      </c>
      <c r="J12" s="45">
        <f t="shared" si="3"/>
        <v>0.3409090909090909</v>
      </c>
      <c r="L12" s="48" t="s">
        <v>8</v>
      </c>
      <c r="M12" s="31">
        <v>63</v>
      </c>
      <c r="N12" s="31">
        <v>65</v>
      </c>
      <c r="O12" s="31">
        <v>85</v>
      </c>
      <c r="P12" s="2">
        <v>118</v>
      </c>
      <c r="Q12" s="2">
        <v>103</v>
      </c>
      <c r="R12" s="49">
        <v>132</v>
      </c>
    </row>
    <row r="13" spans="1:18" ht="12.75">
      <c r="A13" s="22" t="s">
        <v>34</v>
      </c>
      <c r="B13" s="43">
        <v>7</v>
      </c>
      <c r="C13" s="45">
        <f t="shared" si="0"/>
        <v>0.1346153846153846</v>
      </c>
      <c r="D13" s="43">
        <v>0</v>
      </c>
      <c r="E13" s="45">
        <f t="shared" si="1"/>
        <v>0</v>
      </c>
      <c r="G13" s="43">
        <v>0</v>
      </c>
      <c r="H13" s="45">
        <f t="shared" si="2"/>
        <v>0</v>
      </c>
      <c r="I13" s="43">
        <v>9</v>
      </c>
      <c r="J13" s="45">
        <f t="shared" si="3"/>
        <v>0.06818181818181818</v>
      </c>
      <c r="L13" s="48" t="s">
        <v>3</v>
      </c>
      <c r="M13" s="49">
        <v>79</v>
      </c>
      <c r="N13" s="49">
        <v>75</v>
      </c>
      <c r="O13" s="49">
        <v>100</v>
      </c>
      <c r="P13" s="49">
        <v>127</v>
      </c>
      <c r="Q13" s="49">
        <f>SUM(Q11:Q12)</f>
        <v>120</v>
      </c>
      <c r="R13" s="49">
        <f>SUM(R11:R12)</f>
        <v>141</v>
      </c>
    </row>
    <row r="14" spans="1:10" ht="12.75">
      <c r="A14" s="33" t="s">
        <v>73</v>
      </c>
      <c r="B14" s="43">
        <v>1</v>
      </c>
      <c r="C14" s="45">
        <f t="shared" si="0"/>
        <v>0.019230769230769232</v>
      </c>
      <c r="D14" s="43">
        <v>0</v>
      </c>
      <c r="E14" s="45">
        <f t="shared" si="1"/>
        <v>0</v>
      </c>
      <c r="G14" s="43">
        <v>0</v>
      </c>
      <c r="H14" s="45">
        <f t="shared" si="2"/>
        <v>0</v>
      </c>
      <c r="I14" s="43">
        <v>4</v>
      </c>
      <c r="J14" s="45">
        <f t="shared" si="3"/>
        <v>0.030303030303030304</v>
      </c>
    </row>
    <row r="15" spans="1:18" ht="12.75">
      <c r="A15" s="22" t="s">
        <v>69</v>
      </c>
      <c r="B15" s="43">
        <v>0</v>
      </c>
      <c r="C15" s="45">
        <f t="shared" si="0"/>
        <v>0</v>
      </c>
      <c r="D15" s="43">
        <v>0</v>
      </c>
      <c r="E15" s="45">
        <f t="shared" si="1"/>
        <v>0</v>
      </c>
      <c r="G15" s="43">
        <v>0</v>
      </c>
      <c r="H15" s="45">
        <f t="shared" si="2"/>
        <v>0</v>
      </c>
      <c r="I15" s="43">
        <v>3</v>
      </c>
      <c r="J15" s="45">
        <f t="shared" si="3"/>
        <v>0.022727272727272728</v>
      </c>
      <c r="L15" s="81" t="s">
        <v>77</v>
      </c>
      <c r="M15" s="81"/>
      <c r="N15" s="81"/>
      <c r="O15" s="81"/>
      <c r="P15" s="81"/>
      <c r="Q15" s="81"/>
      <c r="R15" s="81"/>
    </row>
    <row r="16" spans="1:18" ht="12.75">
      <c r="A16" s="22" t="s">
        <v>33</v>
      </c>
      <c r="B16" s="43">
        <v>6</v>
      </c>
      <c r="C16" s="45">
        <f t="shared" si="0"/>
        <v>0.11538461538461539</v>
      </c>
      <c r="D16" s="43">
        <v>1</v>
      </c>
      <c r="E16" s="45">
        <f t="shared" si="1"/>
        <v>0.07692307692307693</v>
      </c>
      <c r="G16" s="43">
        <v>4</v>
      </c>
      <c r="H16" s="45">
        <f t="shared" si="2"/>
        <v>0.4444444444444444</v>
      </c>
      <c r="I16" s="43">
        <v>37</v>
      </c>
      <c r="J16" s="45">
        <f t="shared" si="3"/>
        <v>0.2803030303030303</v>
      </c>
      <c r="L16" s="68"/>
      <c r="M16" s="69" t="s">
        <v>66</v>
      </c>
      <c r="N16" s="69" t="s">
        <v>65</v>
      </c>
      <c r="O16" s="69" t="s">
        <v>4</v>
      </c>
      <c r="P16" s="69" t="s">
        <v>5</v>
      </c>
      <c r="Q16" s="69" t="s">
        <v>6</v>
      </c>
      <c r="R16" s="49" t="s">
        <v>63</v>
      </c>
    </row>
    <row r="17" spans="1:18" ht="12.75">
      <c r="A17" s="38"/>
      <c r="B17" s="75" t="s">
        <v>35</v>
      </c>
      <c r="C17" s="76"/>
      <c r="D17" s="76"/>
      <c r="E17" s="77"/>
      <c r="G17" s="75" t="s">
        <v>35</v>
      </c>
      <c r="H17" s="76"/>
      <c r="I17" s="76"/>
      <c r="J17" s="77"/>
      <c r="L17" s="48" t="s">
        <v>1</v>
      </c>
      <c r="M17" s="31">
        <v>3</v>
      </c>
      <c r="N17" s="31">
        <v>53</v>
      </c>
      <c r="O17" s="31">
        <v>54</v>
      </c>
      <c r="P17" s="2">
        <v>31</v>
      </c>
      <c r="Q17" s="2">
        <v>27</v>
      </c>
      <c r="R17" s="49">
        <v>65</v>
      </c>
    </row>
    <row r="18" spans="1:18" ht="12.75">
      <c r="A18" s="33" t="s">
        <v>36</v>
      </c>
      <c r="B18" s="43">
        <v>0</v>
      </c>
      <c r="C18" s="45">
        <f>B18/$R$5</f>
        <v>0</v>
      </c>
      <c r="D18" s="43">
        <v>2</v>
      </c>
      <c r="E18" s="45">
        <f>D18/$R$6</f>
        <v>0.15384615384615385</v>
      </c>
      <c r="G18" s="43">
        <v>0</v>
      </c>
      <c r="H18" s="45">
        <f>G18/$R$11</f>
        <v>0</v>
      </c>
      <c r="I18" s="43">
        <v>3</v>
      </c>
      <c r="J18" s="45">
        <f>I18/$R$12</f>
        <v>0.022727272727272728</v>
      </c>
      <c r="L18" s="48" t="s">
        <v>2</v>
      </c>
      <c r="M18" s="31">
        <v>79</v>
      </c>
      <c r="N18" s="31">
        <v>75</v>
      </c>
      <c r="O18" s="31">
        <v>100</v>
      </c>
      <c r="P18" s="2">
        <v>127</v>
      </c>
      <c r="Q18" s="2">
        <v>120</v>
      </c>
      <c r="R18" s="49">
        <v>141</v>
      </c>
    </row>
    <row r="19" spans="1:18" ht="12.75">
      <c r="A19" s="22" t="s">
        <v>12</v>
      </c>
      <c r="B19" s="43">
        <v>52</v>
      </c>
      <c r="C19" s="45">
        <f>B19/$R$5</f>
        <v>1</v>
      </c>
      <c r="D19" s="43">
        <v>11</v>
      </c>
      <c r="E19" s="45">
        <f>D19/$R$6</f>
        <v>0.8461538461538461</v>
      </c>
      <c r="G19" s="43">
        <v>9</v>
      </c>
      <c r="H19" s="45">
        <f>G19/$R$11</f>
        <v>1</v>
      </c>
      <c r="I19" s="43">
        <v>129</v>
      </c>
      <c r="J19" s="45">
        <f>I19/$R$12</f>
        <v>0.9772727272727273</v>
      </c>
      <c r="L19" s="48" t="s">
        <v>3</v>
      </c>
      <c r="M19" s="49">
        <v>82</v>
      </c>
      <c r="N19" s="49">
        <v>128</v>
      </c>
      <c r="O19" s="49">
        <v>154</v>
      </c>
      <c r="P19" s="49">
        <v>158</v>
      </c>
      <c r="Q19" s="49">
        <f>SUM(Q17:Q18)</f>
        <v>147</v>
      </c>
      <c r="R19" s="49">
        <f>SUM(R17:R18)</f>
        <v>206</v>
      </c>
    </row>
    <row r="20" spans="1:10" ht="12.75">
      <c r="A20" s="36"/>
      <c r="B20" s="75" t="s">
        <v>37</v>
      </c>
      <c r="C20" s="76"/>
      <c r="D20" s="76"/>
      <c r="E20" s="77"/>
      <c r="G20" s="75" t="s">
        <v>37</v>
      </c>
      <c r="H20" s="76"/>
      <c r="I20" s="76"/>
      <c r="J20" s="77"/>
    </row>
    <row r="21" spans="1:10" ht="12.75">
      <c r="A21" s="22" t="s">
        <v>38</v>
      </c>
      <c r="B21" s="43">
        <v>9</v>
      </c>
      <c r="C21" s="45">
        <f>B21/$R$5</f>
        <v>0.17307692307692307</v>
      </c>
      <c r="D21" s="43">
        <v>8</v>
      </c>
      <c r="E21" s="45">
        <f>D21/$R$6</f>
        <v>0.6153846153846154</v>
      </c>
      <c r="G21" s="43">
        <v>4</v>
      </c>
      <c r="H21" s="45">
        <f>G21/$R$11</f>
        <v>0.4444444444444444</v>
      </c>
      <c r="I21" s="43">
        <v>60</v>
      </c>
      <c r="J21" s="45">
        <f>I21/$R$12</f>
        <v>0.45454545454545453</v>
      </c>
    </row>
    <row r="22" spans="1:10" ht="12.75">
      <c r="A22" s="22" t="s">
        <v>39</v>
      </c>
      <c r="B22" s="43">
        <v>43</v>
      </c>
      <c r="C22" s="45">
        <f>B22/$R$5</f>
        <v>0.8269230769230769</v>
      </c>
      <c r="D22" s="43">
        <v>5</v>
      </c>
      <c r="E22" s="45">
        <f>D22/$R$6</f>
        <v>0.38461538461538464</v>
      </c>
      <c r="G22" s="43">
        <v>5</v>
      </c>
      <c r="H22" s="45">
        <f>G22/$R$11</f>
        <v>0.5555555555555556</v>
      </c>
      <c r="I22" s="43">
        <v>72</v>
      </c>
      <c r="J22" s="45">
        <f>I22/$R$12</f>
        <v>0.5454545454545454</v>
      </c>
    </row>
    <row r="23" spans="1:10" ht="12.75">
      <c r="A23" s="36"/>
      <c r="B23" s="75" t="s">
        <v>40</v>
      </c>
      <c r="C23" s="76"/>
      <c r="D23" s="76"/>
      <c r="E23" s="77"/>
      <c r="G23" s="75" t="s">
        <v>40</v>
      </c>
      <c r="H23" s="76"/>
      <c r="I23" s="76"/>
      <c r="J23" s="77"/>
    </row>
    <row r="24" spans="1:10" ht="12.75">
      <c r="A24" s="22" t="s">
        <v>41</v>
      </c>
      <c r="B24" s="43">
        <v>19</v>
      </c>
      <c r="C24" s="45">
        <f>B24/$R$5</f>
        <v>0.36538461538461536</v>
      </c>
      <c r="D24" s="43">
        <v>11</v>
      </c>
      <c r="E24" s="45">
        <f>D24/$R$6</f>
        <v>0.8461538461538461</v>
      </c>
      <c r="G24" s="43">
        <v>5</v>
      </c>
      <c r="H24" s="45">
        <f>G24/$R$11</f>
        <v>0.5555555555555556</v>
      </c>
      <c r="I24" s="43">
        <v>86</v>
      </c>
      <c r="J24" s="45">
        <f>I24/$R$12</f>
        <v>0.6515151515151515</v>
      </c>
    </row>
    <row r="25" spans="1:10" ht="12.75">
      <c r="A25" s="22" t="s">
        <v>42</v>
      </c>
      <c r="B25" s="43">
        <v>33</v>
      </c>
      <c r="C25" s="45">
        <f>B25/$R$5</f>
        <v>0.6346153846153846</v>
      </c>
      <c r="D25" s="43">
        <v>2</v>
      </c>
      <c r="E25" s="45">
        <f>D25/$R$6</f>
        <v>0.15384615384615385</v>
      </c>
      <c r="G25" s="43">
        <v>4</v>
      </c>
      <c r="H25" s="45">
        <f>G25/$R$11</f>
        <v>0.4444444444444444</v>
      </c>
      <c r="I25" s="43">
        <v>46</v>
      </c>
      <c r="J25" s="45">
        <f>I25/$R$12</f>
        <v>0.3484848484848485</v>
      </c>
    </row>
    <row r="26" spans="1:10" ht="12.75">
      <c r="A26" s="36"/>
      <c r="B26" s="75" t="s">
        <v>43</v>
      </c>
      <c r="C26" s="76"/>
      <c r="D26" s="76"/>
      <c r="E26" s="77"/>
      <c r="G26" s="75" t="s">
        <v>43</v>
      </c>
      <c r="H26" s="76"/>
      <c r="I26" s="76"/>
      <c r="J26" s="77"/>
    </row>
    <row r="27" spans="1:10" ht="12.75">
      <c r="A27" s="22" t="s">
        <v>44</v>
      </c>
      <c r="B27" s="43">
        <v>0</v>
      </c>
      <c r="C27" s="45">
        <f aca="true" t="shared" si="4" ref="C27:C48">B27/$R$5</f>
        <v>0</v>
      </c>
      <c r="D27" s="43">
        <v>0</v>
      </c>
      <c r="E27" s="44">
        <f aca="true" t="shared" si="5" ref="E27:E48">D27/$R$6</f>
        <v>0</v>
      </c>
      <c r="G27" s="43">
        <v>0</v>
      </c>
      <c r="H27" s="45">
        <f aca="true" t="shared" si="6" ref="H27:H48">G27/$R$11</f>
        <v>0</v>
      </c>
      <c r="I27" s="43">
        <v>12</v>
      </c>
      <c r="J27" s="45">
        <f aca="true" t="shared" si="7" ref="J27:J48">I27/$R$12</f>
        <v>0.09090909090909091</v>
      </c>
    </row>
    <row r="28" spans="1:10" ht="12.75">
      <c r="A28" s="22" t="s">
        <v>45</v>
      </c>
      <c r="B28" s="43">
        <v>16</v>
      </c>
      <c r="C28" s="45">
        <f t="shared" si="4"/>
        <v>0.3076923076923077</v>
      </c>
      <c r="D28" s="43">
        <v>0</v>
      </c>
      <c r="E28" s="45">
        <f t="shared" si="5"/>
        <v>0</v>
      </c>
      <c r="G28" s="43">
        <v>1</v>
      </c>
      <c r="H28" s="45">
        <f t="shared" si="6"/>
        <v>0.1111111111111111</v>
      </c>
      <c r="I28" s="43">
        <v>23</v>
      </c>
      <c r="J28" s="45">
        <f t="shared" si="7"/>
        <v>0.17424242424242425</v>
      </c>
    </row>
    <row r="29" spans="1:10" ht="12.75">
      <c r="A29" s="22" t="s">
        <v>46</v>
      </c>
      <c r="B29" s="43">
        <v>0</v>
      </c>
      <c r="C29" s="45">
        <f t="shared" si="4"/>
        <v>0</v>
      </c>
      <c r="D29" s="43">
        <v>1</v>
      </c>
      <c r="E29" s="45">
        <f t="shared" si="5"/>
        <v>0.07692307692307693</v>
      </c>
      <c r="G29" s="43">
        <v>0</v>
      </c>
      <c r="H29" s="45">
        <f t="shared" si="6"/>
        <v>0</v>
      </c>
      <c r="I29" s="43">
        <v>1</v>
      </c>
      <c r="J29" s="45">
        <f t="shared" si="7"/>
        <v>0.007575757575757576</v>
      </c>
    </row>
    <row r="30" spans="1:10" ht="12.75">
      <c r="A30" s="22" t="s">
        <v>47</v>
      </c>
      <c r="B30" s="43">
        <v>1</v>
      </c>
      <c r="C30" s="45">
        <f t="shared" si="4"/>
        <v>0.019230769230769232</v>
      </c>
      <c r="D30" s="43">
        <v>1</v>
      </c>
      <c r="E30" s="45">
        <f t="shared" si="5"/>
        <v>0.07692307692307693</v>
      </c>
      <c r="G30" s="43">
        <v>0</v>
      </c>
      <c r="H30" s="45">
        <f t="shared" si="6"/>
        <v>0</v>
      </c>
      <c r="I30" s="43">
        <v>0</v>
      </c>
      <c r="J30" s="45">
        <f t="shared" si="7"/>
        <v>0</v>
      </c>
    </row>
    <row r="31" spans="1:10" ht="12.75">
      <c r="A31" s="22" t="s">
        <v>48</v>
      </c>
      <c r="B31" s="43">
        <v>3</v>
      </c>
      <c r="C31" s="45">
        <f t="shared" si="4"/>
        <v>0.057692307692307696</v>
      </c>
      <c r="D31" s="43">
        <v>2</v>
      </c>
      <c r="E31" s="45">
        <f t="shared" si="5"/>
        <v>0.15384615384615385</v>
      </c>
      <c r="G31" s="43">
        <v>0</v>
      </c>
      <c r="H31" s="45">
        <f t="shared" si="6"/>
        <v>0</v>
      </c>
      <c r="I31" s="43">
        <v>27</v>
      </c>
      <c r="J31" s="45">
        <f t="shared" si="7"/>
        <v>0.20454545454545456</v>
      </c>
    </row>
    <row r="32" spans="1:10" ht="12.75">
      <c r="A32" s="22" t="s">
        <v>49</v>
      </c>
      <c r="B32" s="43">
        <v>2</v>
      </c>
      <c r="C32" s="45">
        <f t="shared" si="4"/>
        <v>0.038461538461538464</v>
      </c>
      <c r="D32" s="43">
        <v>1</v>
      </c>
      <c r="E32" s="45">
        <f t="shared" si="5"/>
        <v>0.07692307692307693</v>
      </c>
      <c r="G32" s="43">
        <v>1</v>
      </c>
      <c r="H32" s="45">
        <f t="shared" si="6"/>
        <v>0.1111111111111111</v>
      </c>
      <c r="I32" s="43">
        <v>11</v>
      </c>
      <c r="J32" s="45">
        <f t="shared" si="7"/>
        <v>0.08333333333333333</v>
      </c>
    </row>
    <row r="33" spans="1:10" ht="12.75">
      <c r="A33" s="22" t="s">
        <v>78</v>
      </c>
      <c r="B33" s="43">
        <v>0</v>
      </c>
      <c r="C33" s="45">
        <f t="shared" si="4"/>
        <v>0</v>
      </c>
      <c r="D33" s="43">
        <v>0</v>
      </c>
      <c r="E33" s="45">
        <f t="shared" si="5"/>
        <v>0</v>
      </c>
      <c r="G33" s="43">
        <v>0</v>
      </c>
      <c r="H33" s="45">
        <f t="shared" si="6"/>
        <v>0</v>
      </c>
      <c r="I33" s="43">
        <v>0</v>
      </c>
      <c r="J33" s="45">
        <f t="shared" si="7"/>
        <v>0</v>
      </c>
    </row>
    <row r="34" spans="1:10" ht="12.75">
      <c r="A34" s="22" t="s">
        <v>50</v>
      </c>
      <c r="B34" s="43">
        <v>15</v>
      </c>
      <c r="C34" s="45">
        <f t="shared" si="4"/>
        <v>0.28846153846153844</v>
      </c>
      <c r="D34" s="43">
        <v>0</v>
      </c>
      <c r="E34" s="45">
        <f t="shared" si="5"/>
        <v>0</v>
      </c>
      <c r="G34" s="43">
        <v>0</v>
      </c>
      <c r="H34" s="45">
        <f t="shared" si="6"/>
        <v>0</v>
      </c>
      <c r="I34" s="43">
        <v>1</v>
      </c>
      <c r="J34" s="45">
        <f t="shared" si="7"/>
        <v>0.007575757575757576</v>
      </c>
    </row>
    <row r="35" spans="1:10" ht="12.75">
      <c r="A35" s="22" t="s">
        <v>51</v>
      </c>
      <c r="B35" s="43">
        <v>3</v>
      </c>
      <c r="C35" s="45">
        <f t="shared" si="4"/>
        <v>0.057692307692307696</v>
      </c>
      <c r="D35" s="43">
        <v>3</v>
      </c>
      <c r="E35" s="45">
        <f t="shared" si="5"/>
        <v>0.23076923076923078</v>
      </c>
      <c r="G35" s="43">
        <v>0</v>
      </c>
      <c r="H35" s="45">
        <f t="shared" si="6"/>
        <v>0</v>
      </c>
      <c r="I35" s="43">
        <v>2</v>
      </c>
      <c r="J35" s="45">
        <f t="shared" si="7"/>
        <v>0.015151515151515152</v>
      </c>
    </row>
    <row r="36" spans="1:10" ht="12.75">
      <c r="A36" s="22" t="s">
        <v>52</v>
      </c>
      <c r="B36" s="43">
        <v>0</v>
      </c>
      <c r="C36" s="45">
        <f t="shared" si="4"/>
        <v>0</v>
      </c>
      <c r="D36" s="43">
        <v>0</v>
      </c>
      <c r="E36" s="45">
        <f t="shared" si="5"/>
        <v>0</v>
      </c>
      <c r="G36" s="43">
        <v>1</v>
      </c>
      <c r="H36" s="45">
        <f t="shared" si="6"/>
        <v>0.1111111111111111</v>
      </c>
      <c r="I36" s="43">
        <v>4</v>
      </c>
      <c r="J36" s="45">
        <f t="shared" si="7"/>
        <v>0.030303030303030304</v>
      </c>
    </row>
    <row r="37" spans="1:10" ht="12.75">
      <c r="A37" s="22" t="s">
        <v>70</v>
      </c>
      <c r="B37" s="43">
        <v>0</v>
      </c>
      <c r="C37" s="45">
        <f t="shared" si="4"/>
        <v>0</v>
      </c>
      <c r="D37" s="43">
        <v>3</v>
      </c>
      <c r="E37" s="45">
        <f t="shared" si="5"/>
        <v>0.23076923076923078</v>
      </c>
      <c r="G37" s="43">
        <v>0</v>
      </c>
      <c r="H37" s="45">
        <f t="shared" si="6"/>
        <v>0</v>
      </c>
      <c r="I37" s="43">
        <v>2</v>
      </c>
      <c r="J37" s="45">
        <f t="shared" si="7"/>
        <v>0.015151515151515152</v>
      </c>
    </row>
    <row r="38" spans="1:10" ht="12.75">
      <c r="A38" s="22" t="s">
        <v>53</v>
      </c>
      <c r="B38" s="43">
        <v>0</v>
      </c>
      <c r="C38" s="45">
        <f t="shared" si="4"/>
        <v>0</v>
      </c>
      <c r="D38" s="43">
        <v>0</v>
      </c>
      <c r="E38" s="45">
        <f t="shared" si="5"/>
        <v>0</v>
      </c>
      <c r="G38" s="43">
        <v>1</v>
      </c>
      <c r="H38" s="45">
        <f t="shared" si="6"/>
        <v>0.1111111111111111</v>
      </c>
      <c r="I38" s="43">
        <v>0</v>
      </c>
      <c r="J38" s="45">
        <f t="shared" si="7"/>
        <v>0</v>
      </c>
    </row>
    <row r="39" spans="1:10" ht="12.75">
      <c r="A39" s="22" t="s">
        <v>54</v>
      </c>
      <c r="B39" s="43">
        <v>0</v>
      </c>
      <c r="C39" s="45">
        <f t="shared" si="4"/>
        <v>0</v>
      </c>
      <c r="D39" s="43">
        <v>0</v>
      </c>
      <c r="E39" s="45">
        <f t="shared" si="5"/>
        <v>0</v>
      </c>
      <c r="G39" s="43">
        <v>0</v>
      </c>
      <c r="H39" s="45">
        <f t="shared" si="6"/>
        <v>0</v>
      </c>
      <c r="I39" s="43">
        <v>0</v>
      </c>
      <c r="J39" s="45">
        <f t="shared" si="7"/>
        <v>0</v>
      </c>
    </row>
    <row r="40" spans="1:10" ht="12.75">
      <c r="A40" s="22" t="s">
        <v>55</v>
      </c>
      <c r="B40" s="43">
        <v>0</v>
      </c>
      <c r="C40" s="45">
        <f t="shared" si="4"/>
        <v>0</v>
      </c>
      <c r="D40" s="43">
        <v>0</v>
      </c>
      <c r="E40" s="45">
        <f t="shared" si="5"/>
        <v>0</v>
      </c>
      <c r="G40" s="43">
        <v>0</v>
      </c>
      <c r="H40" s="45">
        <f t="shared" si="6"/>
        <v>0</v>
      </c>
      <c r="I40" s="43">
        <v>5</v>
      </c>
      <c r="J40" s="45">
        <f t="shared" si="7"/>
        <v>0.03787878787878788</v>
      </c>
    </row>
    <row r="41" spans="1:10" ht="12.75">
      <c r="A41" s="22" t="s">
        <v>68</v>
      </c>
      <c r="B41" s="43">
        <v>3</v>
      </c>
      <c r="C41" s="45">
        <f t="shared" si="4"/>
        <v>0.057692307692307696</v>
      </c>
      <c r="D41" s="43">
        <v>1</v>
      </c>
      <c r="E41" s="45">
        <f t="shared" si="5"/>
        <v>0.07692307692307693</v>
      </c>
      <c r="G41" s="43">
        <v>0</v>
      </c>
      <c r="H41" s="45">
        <f t="shared" si="6"/>
        <v>0</v>
      </c>
      <c r="I41" s="43">
        <v>11</v>
      </c>
      <c r="J41" s="45">
        <f t="shared" si="7"/>
        <v>0.08333333333333333</v>
      </c>
    </row>
    <row r="42" spans="1:10" ht="12.75">
      <c r="A42" s="22" t="s">
        <v>56</v>
      </c>
      <c r="B42" s="43">
        <v>0</v>
      </c>
      <c r="C42" s="45">
        <f t="shared" si="4"/>
        <v>0</v>
      </c>
      <c r="D42" s="43">
        <v>0</v>
      </c>
      <c r="E42" s="45">
        <f t="shared" si="5"/>
        <v>0</v>
      </c>
      <c r="G42" s="43">
        <v>0</v>
      </c>
      <c r="H42" s="45">
        <f t="shared" si="6"/>
        <v>0</v>
      </c>
      <c r="I42" s="43">
        <v>3</v>
      </c>
      <c r="J42" s="45">
        <f t="shared" si="7"/>
        <v>0.022727272727272728</v>
      </c>
    </row>
    <row r="43" spans="1:10" ht="12.75">
      <c r="A43" s="22" t="s">
        <v>57</v>
      </c>
      <c r="B43" s="43">
        <v>6</v>
      </c>
      <c r="C43" s="45">
        <f t="shared" si="4"/>
        <v>0.11538461538461539</v>
      </c>
      <c r="D43" s="43">
        <v>0</v>
      </c>
      <c r="E43" s="45">
        <f t="shared" si="5"/>
        <v>0</v>
      </c>
      <c r="G43" s="43">
        <v>0</v>
      </c>
      <c r="H43" s="45">
        <f t="shared" si="6"/>
        <v>0</v>
      </c>
      <c r="I43" s="43">
        <v>16</v>
      </c>
      <c r="J43" s="45">
        <f t="shared" si="7"/>
        <v>0.12121212121212122</v>
      </c>
    </row>
    <row r="44" spans="1:10" ht="12.75">
      <c r="A44" s="22" t="s">
        <v>58</v>
      </c>
      <c r="B44" s="43">
        <v>0</v>
      </c>
      <c r="C44" s="45">
        <f t="shared" si="4"/>
        <v>0</v>
      </c>
      <c r="D44" s="43">
        <v>1</v>
      </c>
      <c r="E44" s="45">
        <f t="shared" si="5"/>
        <v>0.07692307692307693</v>
      </c>
      <c r="G44" s="43">
        <v>0</v>
      </c>
      <c r="H44" s="45">
        <f t="shared" si="6"/>
        <v>0</v>
      </c>
      <c r="I44" s="43">
        <v>0</v>
      </c>
      <c r="J44" s="45">
        <f t="shared" si="7"/>
        <v>0</v>
      </c>
    </row>
    <row r="45" spans="1:10" ht="12.75">
      <c r="A45" s="22" t="s">
        <v>59</v>
      </c>
      <c r="B45" s="43">
        <v>1</v>
      </c>
      <c r="C45" s="45">
        <f t="shared" si="4"/>
        <v>0.019230769230769232</v>
      </c>
      <c r="D45" s="43">
        <v>0</v>
      </c>
      <c r="E45" s="45">
        <f t="shared" si="5"/>
        <v>0</v>
      </c>
      <c r="G45" s="43">
        <v>0</v>
      </c>
      <c r="H45" s="45">
        <f t="shared" si="6"/>
        <v>0</v>
      </c>
      <c r="I45" s="43">
        <v>0</v>
      </c>
      <c r="J45" s="45">
        <f t="shared" si="7"/>
        <v>0</v>
      </c>
    </row>
    <row r="46" spans="1:10" ht="12.75">
      <c r="A46" s="22" t="s">
        <v>60</v>
      </c>
      <c r="B46" s="43">
        <v>0</v>
      </c>
      <c r="C46" s="45">
        <f t="shared" si="4"/>
        <v>0</v>
      </c>
      <c r="D46" s="43">
        <v>0</v>
      </c>
      <c r="E46" s="45">
        <f t="shared" si="5"/>
        <v>0</v>
      </c>
      <c r="G46" s="43">
        <v>0</v>
      </c>
      <c r="H46" s="45">
        <f t="shared" si="6"/>
        <v>0</v>
      </c>
      <c r="I46" s="43">
        <v>0</v>
      </c>
      <c r="J46" s="45">
        <f t="shared" si="7"/>
        <v>0</v>
      </c>
    </row>
    <row r="47" spans="1:10" ht="12.75">
      <c r="A47" s="22" t="s">
        <v>61</v>
      </c>
      <c r="B47" s="43">
        <v>2</v>
      </c>
      <c r="C47" s="45">
        <f t="shared" si="4"/>
        <v>0.038461538461538464</v>
      </c>
      <c r="D47" s="43">
        <v>0</v>
      </c>
      <c r="E47" s="45">
        <f t="shared" si="5"/>
        <v>0</v>
      </c>
      <c r="G47" s="43">
        <v>5</v>
      </c>
      <c r="H47" s="45">
        <f t="shared" si="6"/>
        <v>0.5555555555555556</v>
      </c>
      <c r="I47" s="43">
        <v>14</v>
      </c>
      <c r="J47" s="45">
        <f t="shared" si="7"/>
        <v>0.10606060606060606</v>
      </c>
    </row>
    <row r="48" spans="1:10" ht="12.75">
      <c r="A48" s="22" t="s">
        <v>62</v>
      </c>
      <c r="B48" s="43">
        <v>0</v>
      </c>
      <c r="C48" s="45">
        <f t="shared" si="4"/>
        <v>0</v>
      </c>
      <c r="D48" s="43">
        <v>0</v>
      </c>
      <c r="E48" s="45">
        <f t="shared" si="5"/>
        <v>0</v>
      </c>
      <c r="G48" s="43">
        <v>0</v>
      </c>
      <c r="H48" s="45">
        <f t="shared" si="6"/>
        <v>0</v>
      </c>
      <c r="I48" s="43">
        <v>0</v>
      </c>
      <c r="J48" s="45">
        <f t="shared" si="7"/>
        <v>0</v>
      </c>
    </row>
  </sheetData>
  <mergeCells count="26">
    <mergeCell ref="A1:R1"/>
    <mergeCell ref="L15:R15"/>
    <mergeCell ref="L3:R3"/>
    <mergeCell ref="L9:R9"/>
    <mergeCell ref="B3:E3"/>
    <mergeCell ref="B6:E6"/>
    <mergeCell ref="B9:E9"/>
    <mergeCell ref="G3:J3"/>
    <mergeCell ref="J4:J5"/>
    <mergeCell ref="G6:J6"/>
    <mergeCell ref="B17:E17"/>
    <mergeCell ref="G9:J9"/>
    <mergeCell ref="B4:B5"/>
    <mergeCell ref="C4:C5"/>
    <mergeCell ref="D4:D5"/>
    <mergeCell ref="E4:E5"/>
    <mergeCell ref="G17:J17"/>
    <mergeCell ref="G4:G5"/>
    <mergeCell ref="H4:H5"/>
    <mergeCell ref="I4:I5"/>
    <mergeCell ref="G26:J26"/>
    <mergeCell ref="B20:E20"/>
    <mergeCell ref="B26:E26"/>
    <mergeCell ref="B23:E23"/>
    <mergeCell ref="G20:J20"/>
    <mergeCell ref="G23:J23"/>
  </mergeCells>
  <printOptions/>
  <pageMargins left="0.63" right="0.29" top="0.19" bottom="0.19" header="0.18" footer="0.18"/>
  <pageSetup fitToWidth="0" fitToHeight="1" horizontalDpi="600" verticalDpi="600" orientation="landscape" paperSize="9" scale="95" r:id="rId2"/>
  <headerFooter alignWithMargins="0">
    <oddHeader>&amp;RLTC09-P31a
4 June 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workbookViewId="0" topLeftCell="A1">
      <selection activeCell="A31" sqref="A31"/>
    </sheetView>
  </sheetViews>
  <sheetFormatPr defaultColWidth="9.140625" defaultRowHeight="12.75"/>
  <cols>
    <col min="1" max="1" width="50.57421875" style="0" customWidth="1"/>
    <col min="2" max="2" width="3.00390625" style="0" bestFit="1" customWidth="1"/>
    <col min="3" max="3" width="5.28125" style="0" bestFit="1" customWidth="1"/>
    <col min="4" max="4" width="3.57421875" style="0" bestFit="1" customWidth="1"/>
    <col min="5" max="5" width="5.28125" style="0" bestFit="1" customWidth="1"/>
    <col min="6" max="6" width="3.57421875" style="0" bestFit="1" customWidth="1"/>
    <col min="7" max="7" width="5.28125" style="0" bestFit="1" customWidth="1"/>
    <col min="8" max="8" width="1.421875" style="0" customWidth="1"/>
    <col min="9" max="9" width="3.00390625" style="0" bestFit="1" customWidth="1"/>
    <col min="10" max="10" width="5.28125" style="0" bestFit="1" customWidth="1"/>
    <col min="11" max="11" width="3.57421875" style="0" bestFit="1" customWidth="1"/>
    <col min="12" max="12" width="5.28125" style="0" bestFit="1" customWidth="1"/>
    <col min="13" max="13" width="3.57421875" style="0" bestFit="1" customWidth="1"/>
    <col min="14" max="14" width="5.28125" style="0" bestFit="1" customWidth="1"/>
    <col min="15" max="15" width="1.421875" style="0" customWidth="1"/>
    <col min="16" max="16" width="4.00390625" style="0" customWidth="1"/>
    <col min="17" max="17" width="5.28125" style="0" bestFit="1" customWidth="1"/>
    <col min="18" max="18" width="4.00390625" style="0" customWidth="1"/>
    <col min="19" max="19" width="5.28125" style="0" bestFit="1" customWidth="1"/>
    <col min="20" max="20" width="4.00390625" style="0" customWidth="1"/>
    <col min="21" max="21" width="5.28125" style="0" bestFit="1" customWidth="1"/>
    <col min="22" max="22" width="0.9921875" style="0" customWidth="1"/>
    <col min="23" max="23" width="4.00390625" style="0" customWidth="1"/>
    <col min="24" max="24" width="5.28125" style="0" bestFit="1" customWidth="1"/>
    <col min="25" max="25" width="4.00390625" style="0" customWidth="1"/>
    <col min="26" max="26" width="5.28125" style="0" bestFit="1" customWidth="1"/>
    <col min="27" max="27" width="4.00390625" style="0" customWidth="1"/>
    <col min="28" max="28" width="6.140625" style="0" bestFit="1" customWidth="1"/>
  </cols>
  <sheetData>
    <row r="1" spans="1:28" s="1" customFormat="1" ht="12.75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58"/>
      <c r="W1" s="58"/>
      <c r="X1" s="58"/>
      <c r="Y1" s="58"/>
      <c r="Z1" s="58"/>
      <c r="AA1" s="58"/>
      <c r="AB1" s="58"/>
    </row>
    <row r="3" spans="1:7" ht="12.75">
      <c r="A3" s="93" t="s">
        <v>10</v>
      </c>
      <c r="B3" s="89" t="s">
        <v>63</v>
      </c>
      <c r="C3" s="89"/>
      <c r="D3" s="89"/>
      <c r="E3" s="89"/>
      <c r="F3" s="89"/>
      <c r="G3" s="89"/>
    </row>
    <row r="4" spans="1:7" ht="12.75">
      <c r="A4" s="94"/>
      <c r="B4" s="89" t="s">
        <v>11</v>
      </c>
      <c r="C4" s="89"/>
      <c r="D4" s="89"/>
      <c r="E4" s="89"/>
      <c r="F4" s="89"/>
      <c r="G4" s="89"/>
    </row>
    <row r="5" spans="1:7" ht="12.75">
      <c r="A5" s="94"/>
      <c r="B5" s="90" t="s">
        <v>7</v>
      </c>
      <c r="C5" s="91"/>
      <c r="D5" s="90" t="s">
        <v>8</v>
      </c>
      <c r="E5" s="86"/>
      <c r="F5" s="92" t="s">
        <v>3</v>
      </c>
      <c r="G5" s="88"/>
    </row>
    <row r="6" spans="1:7" ht="12.75">
      <c r="A6" s="95"/>
      <c r="B6" s="3" t="s">
        <v>12</v>
      </c>
      <c r="C6" s="3" t="s">
        <v>13</v>
      </c>
      <c r="D6" s="3" t="s">
        <v>12</v>
      </c>
      <c r="E6" s="3" t="s">
        <v>13</v>
      </c>
      <c r="F6" s="5" t="s">
        <v>12</v>
      </c>
      <c r="G6" s="5" t="s">
        <v>13</v>
      </c>
    </row>
    <row r="7" spans="1:7" ht="12.75">
      <c r="A7" s="6" t="s">
        <v>14</v>
      </c>
      <c r="B7" s="7">
        <v>0</v>
      </c>
      <c r="C7" s="32">
        <v>0</v>
      </c>
      <c r="D7" s="7"/>
      <c r="E7" s="32">
        <f>D7/D17</f>
        <v>0</v>
      </c>
      <c r="F7" s="9">
        <f>B7+D7</f>
        <v>0</v>
      </c>
      <c r="G7" s="50">
        <f>F7/F17</f>
        <v>0</v>
      </c>
    </row>
    <row r="8" spans="1:7" ht="12.75">
      <c r="A8" s="6" t="s">
        <v>15</v>
      </c>
      <c r="B8" s="7">
        <v>0</v>
      </c>
      <c r="C8" s="32">
        <v>0</v>
      </c>
      <c r="D8" s="7">
        <v>0</v>
      </c>
      <c r="E8" s="32">
        <f>D8/D17</f>
        <v>0</v>
      </c>
      <c r="F8" s="9">
        <f aca="true" t="shared" si="0" ref="F8:F16">B8+D8</f>
        <v>0</v>
      </c>
      <c r="G8" s="50">
        <v>0</v>
      </c>
    </row>
    <row r="9" spans="1:7" ht="12.75">
      <c r="A9" s="6" t="s">
        <v>16</v>
      </c>
      <c r="B9" s="7">
        <v>16</v>
      </c>
      <c r="C9" s="11">
        <f>B9/B17</f>
        <v>0.26229508196721313</v>
      </c>
      <c r="D9" s="7">
        <v>33</v>
      </c>
      <c r="E9" s="11">
        <f>D9/D17</f>
        <v>0.22758620689655173</v>
      </c>
      <c r="F9" s="9">
        <f t="shared" si="0"/>
        <v>49</v>
      </c>
      <c r="G9" s="12">
        <f>F9/F17</f>
        <v>0.23786407766990292</v>
      </c>
    </row>
    <row r="10" spans="1:7" ht="12.75">
      <c r="A10" s="6" t="s">
        <v>17</v>
      </c>
      <c r="B10" s="7">
        <v>37</v>
      </c>
      <c r="C10" s="11">
        <f>B10/B17</f>
        <v>0.6065573770491803</v>
      </c>
      <c r="D10" s="7">
        <v>112</v>
      </c>
      <c r="E10" s="11">
        <f>D10/D17</f>
        <v>0.7724137931034483</v>
      </c>
      <c r="F10" s="9">
        <f t="shared" si="0"/>
        <v>149</v>
      </c>
      <c r="G10" s="12">
        <f>F10/F17</f>
        <v>0.7233009708737864</v>
      </c>
    </row>
    <row r="11" spans="1:7" ht="12.75">
      <c r="A11" s="6" t="s">
        <v>18</v>
      </c>
      <c r="B11" s="7">
        <v>1</v>
      </c>
      <c r="C11" s="11">
        <f>B11/B17</f>
        <v>0.01639344262295082</v>
      </c>
      <c r="D11" s="7"/>
      <c r="E11" s="32">
        <f>D11/D17</f>
        <v>0</v>
      </c>
      <c r="F11" s="9">
        <f t="shared" si="0"/>
        <v>1</v>
      </c>
      <c r="G11" s="12">
        <f>F11/F17</f>
        <v>0.0048543689320388345</v>
      </c>
    </row>
    <row r="12" spans="1:7" ht="12.75">
      <c r="A12" s="6" t="s">
        <v>79</v>
      </c>
      <c r="B12" s="7">
        <v>5</v>
      </c>
      <c r="C12" s="11">
        <f>B12/B17</f>
        <v>0.08196721311475409</v>
      </c>
      <c r="D12" s="7">
        <v>0</v>
      </c>
      <c r="E12" s="32">
        <v>0</v>
      </c>
      <c r="F12" s="9">
        <f t="shared" si="0"/>
        <v>5</v>
      </c>
      <c r="G12" s="12">
        <f>F12/F17</f>
        <v>0.024271844660194174</v>
      </c>
    </row>
    <row r="13" spans="1:7" ht="12.75">
      <c r="A13" s="6" t="s">
        <v>19</v>
      </c>
      <c r="B13" s="7">
        <v>2</v>
      </c>
      <c r="C13" s="11">
        <f>B13/B17</f>
        <v>0.03278688524590164</v>
      </c>
      <c r="D13" s="7"/>
      <c r="E13" s="32">
        <f>D13/D17</f>
        <v>0</v>
      </c>
      <c r="F13" s="9">
        <f t="shared" si="0"/>
        <v>2</v>
      </c>
      <c r="G13" s="12">
        <f>F13/F17</f>
        <v>0.009708737864077669</v>
      </c>
    </row>
    <row r="14" spans="1:7" ht="12.75">
      <c r="A14" s="6" t="s">
        <v>20</v>
      </c>
      <c r="B14" s="7">
        <v>0</v>
      </c>
      <c r="C14" s="32">
        <f>B14/B17</f>
        <v>0</v>
      </c>
      <c r="D14" s="7">
        <v>0</v>
      </c>
      <c r="E14" s="32">
        <v>0</v>
      </c>
      <c r="F14" s="9">
        <f t="shared" si="0"/>
        <v>0</v>
      </c>
      <c r="G14" s="50">
        <f>F14/F17</f>
        <v>0</v>
      </c>
    </row>
    <row r="15" spans="1:7" ht="12.75">
      <c r="A15" s="6" t="s">
        <v>80</v>
      </c>
      <c r="B15" s="7">
        <v>0</v>
      </c>
      <c r="C15" s="32">
        <f>B15/B17</f>
        <v>0</v>
      </c>
      <c r="D15" s="7">
        <v>0</v>
      </c>
      <c r="E15" s="32">
        <v>0</v>
      </c>
      <c r="F15" s="9">
        <f t="shared" si="0"/>
        <v>0</v>
      </c>
      <c r="G15" s="50">
        <f>F15/F17</f>
        <v>0</v>
      </c>
    </row>
    <row r="16" spans="1:7" ht="12.75">
      <c r="A16" s="6" t="s">
        <v>21</v>
      </c>
      <c r="B16" s="7">
        <v>0</v>
      </c>
      <c r="C16" s="32">
        <f>B16/B17</f>
        <v>0</v>
      </c>
      <c r="D16" s="7">
        <v>0</v>
      </c>
      <c r="E16" s="32">
        <v>0</v>
      </c>
      <c r="F16" s="9">
        <f t="shared" si="0"/>
        <v>0</v>
      </c>
      <c r="G16" s="50">
        <v>0</v>
      </c>
    </row>
    <row r="17" spans="1:7" ht="12.75">
      <c r="A17" s="10" t="s">
        <v>3</v>
      </c>
      <c r="B17" s="10">
        <f aca="true" t="shared" si="1" ref="B17:G17">SUM(B7:B16)</f>
        <v>61</v>
      </c>
      <c r="C17" s="50">
        <f t="shared" si="1"/>
        <v>1</v>
      </c>
      <c r="D17" s="10">
        <f t="shared" si="1"/>
        <v>145</v>
      </c>
      <c r="E17" s="50">
        <f t="shared" si="1"/>
        <v>1</v>
      </c>
      <c r="F17" s="10">
        <f t="shared" si="1"/>
        <v>206</v>
      </c>
      <c r="G17" s="50">
        <f t="shared" si="1"/>
        <v>1</v>
      </c>
    </row>
    <row r="19" spans="1:21" ht="12.75">
      <c r="A19" s="93" t="s">
        <v>10</v>
      </c>
      <c r="B19" s="96" t="s">
        <v>4</v>
      </c>
      <c r="C19" s="96"/>
      <c r="D19" s="96"/>
      <c r="E19" s="96"/>
      <c r="F19" s="96"/>
      <c r="G19" s="96"/>
      <c r="H19" s="4"/>
      <c r="I19" s="96" t="s">
        <v>5</v>
      </c>
      <c r="J19" s="96"/>
      <c r="K19" s="96"/>
      <c r="L19" s="96"/>
      <c r="M19" s="96"/>
      <c r="N19" s="96"/>
      <c r="O19" s="52"/>
      <c r="P19" s="96" t="s">
        <v>6</v>
      </c>
      <c r="Q19" s="96"/>
      <c r="R19" s="96"/>
      <c r="S19" s="96"/>
      <c r="T19" s="96"/>
      <c r="U19" s="96"/>
    </row>
    <row r="20" spans="1:21" ht="12.75">
      <c r="A20" s="94"/>
      <c r="B20" s="96" t="s">
        <v>11</v>
      </c>
      <c r="C20" s="96"/>
      <c r="D20" s="96"/>
      <c r="E20" s="96"/>
      <c r="F20" s="96"/>
      <c r="G20" s="96"/>
      <c r="H20" s="4"/>
      <c r="I20" s="96" t="s">
        <v>11</v>
      </c>
      <c r="J20" s="96"/>
      <c r="K20" s="96"/>
      <c r="L20" s="96"/>
      <c r="M20" s="96"/>
      <c r="N20" s="96"/>
      <c r="O20" s="52"/>
      <c r="P20" s="96" t="s">
        <v>11</v>
      </c>
      <c r="Q20" s="96"/>
      <c r="R20" s="96"/>
      <c r="S20" s="96"/>
      <c r="T20" s="96"/>
      <c r="U20" s="96"/>
    </row>
    <row r="21" spans="1:21" ht="12.75">
      <c r="A21" s="94"/>
      <c r="B21" s="85" t="s">
        <v>7</v>
      </c>
      <c r="C21" s="86"/>
      <c r="D21" s="85" t="s">
        <v>8</v>
      </c>
      <c r="E21" s="86"/>
      <c r="F21" s="87" t="s">
        <v>3</v>
      </c>
      <c r="G21" s="88"/>
      <c r="H21" s="4"/>
      <c r="I21" s="85" t="s">
        <v>7</v>
      </c>
      <c r="J21" s="86"/>
      <c r="K21" s="85" t="s">
        <v>8</v>
      </c>
      <c r="L21" s="86"/>
      <c r="M21" s="87" t="s">
        <v>3</v>
      </c>
      <c r="N21" s="88"/>
      <c r="O21" s="52"/>
      <c r="P21" s="85" t="s">
        <v>7</v>
      </c>
      <c r="Q21" s="86"/>
      <c r="R21" s="85" t="s">
        <v>8</v>
      </c>
      <c r="S21" s="86"/>
      <c r="T21" s="87" t="s">
        <v>3</v>
      </c>
      <c r="U21" s="88"/>
    </row>
    <row r="22" spans="1:21" ht="12.75">
      <c r="A22" s="95"/>
      <c r="B22" s="51" t="s">
        <v>12</v>
      </c>
      <c r="C22" s="51" t="s">
        <v>13</v>
      </c>
      <c r="D22" s="51" t="s">
        <v>12</v>
      </c>
      <c r="E22" s="51" t="s">
        <v>13</v>
      </c>
      <c r="F22" s="53" t="s">
        <v>12</v>
      </c>
      <c r="G22" s="53" t="s">
        <v>13</v>
      </c>
      <c r="H22" s="4"/>
      <c r="I22" s="51" t="s">
        <v>12</v>
      </c>
      <c r="J22" s="51" t="s">
        <v>13</v>
      </c>
      <c r="K22" s="51" t="s">
        <v>12</v>
      </c>
      <c r="L22" s="51" t="s">
        <v>13</v>
      </c>
      <c r="M22" s="53" t="s">
        <v>12</v>
      </c>
      <c r="N22" s="53" t="s">
        <v>13</v>
      </c>
      <c r="O22" s="52"/>
      <c r="P22" s="51" t="s">
        <v>12</v>
      </c>
      <c r="Q22" s="51" t="s">
        <v>13</v>
      </c>
      <c r="R22" s="51" t="s">
        <v>12</v>
      </c>
      <c r="S22" s="51" t="s">
        <v>13</v>
      </c>
      <c r="T22" s="53" t="s">
        <v>12</v>
      </c>
      <c r="U22" s="53" t="s">
        <v>13</v>
      </c>
    </row>
    <row r="23" spans="1:21" ht="12.75">
      <c r="A23" s="6" t="s">
        <v>14</v>
      </c>
      <c r="B23" s="7">
        <v>0</v>
      </c>
      <c r="C23" s="54">
        <v>0</v>
      </c>
      <c r="D23" s="7">
        <v>0</v>
      </c>
      <c r="E23" s="54">
        <v>0</v>
      </c>
      <c r="F23" s="9">
        <v>0</v>
      </c>
      <c r="G23" s="55">
        <v>0</v>
      </c>
      <c r="H23" s="4"/>
      <c r="I23" s="7">
        <v>0</v>
      </c>
      <c r="J23" s="54">
        <v>0</v>
      </c>
      <c r="K23" s="7">
        <v>1</v>
      </c>
      <c r="L23" s="56">
        <v>0.008</v>
      </c>
      <c r="M23" s="9">
        <v>1</v>
      </c>
      <c r="N23" s="57">
        <v>0.006</v>
      </c>
      <c r="O23" s="52"/>
      <c r="P23" s="7">
        <v>0</v>
      </c>
      <c r="Q23" s="54">
        <v>0</v>
      </c>
      <c r="R23" s="7">
        <v>1</v>
      </c>
      <c r="S23" s="56">
        <f>R23/R33</f>
        <v>0.009433962264150943</v>
      </c>
      <c r="T23" s="9">
        <f>P23+R23</f>
        <v>1</v>
      </c>
      <c r="U23" s="57">
        <f>T23/T33</f>
        <v>0.006802721088435374</v>
      </c>
    </row>
    <row r="24" spans="1:21" ht="12.75">
      <c r="A24" s="6" t="s">
        <v>15</v>
      </c>
      <c r="B24" s="7">
        <v>0</v>
      </c>
      <c r="C24" s="54">
        <v>0</v>
      </c>
      <c r="D24" s="7">
        <v>0</v>
      </c>
      <c r="E24" s="54">
        <v>0</v>
      </c>
      <c r="F24" s="9">
        <v>0</v>
      </c>
      <c r="G24" s="55">
        <v>0</v>
      </c>
      <c r="H24" s="4"/>
      <c r="I24" s="7">
        <v>0</v>
      </c>
      <c r="J24" s="54">
        <v>0</v>
      </c>
      <c r="K24" s="7">
        <v>3</v>
      </c>
      <c r="L24" s="56">
        <v>0.024</v>
      </c>
      <c r="M24" s="9">
        <v>3</v>
      </c>
      <c r="N24" s="57">
        <v>0.019</v>
      </c>
      <c r="O24" s="52"/>
      <c r="P24" s="7">
        <v>0</v>
      </c>
      <c r="Q24" s="54">
        <v>0</v>
      </c>
      <c r="R24" s="7">
        <v>0</v>
      </c>
      <c r="S24" s="54">
        <f>R24/R33</f>
        <v>0</v>
      </c>
      <c r="T24" s="9">
        <f aca="true" t="shared" si="2" ref="T24:T32">P24+R24</f>
        <v>0</v>
      </c>
      <c r="U24" s="55">
        <v>0</v>
      </c>
    </row>
    <row r="25" spans="1:21" ht="12.75">
      <c r="A25" s="6" t="s">
        <v>16</v>
      </c>
      <c r="B25" s="7">
        <v>36</v>
      </c>
      <c r="C25" s="56">
        <v>0.522</v>
      </c>
      <c r="D25" s="7">
        <v>12</v>
      </c>
      <c r="E25" s="56">
        <v>0.141</v>
      </c>
      <c r="F25" s="9">
        <v>48</v>
      </c>
      <c r="G25" s="57">
        <v>0.312</v>
      </c>
      <c r="H25" s="4"/>
      <c r="I25" s="7">
        <v>8</v>
      </c>
      <c r="J25" s="56">
        <v>0.243</v>
      </c>
      <c r="K25" s="7">
        <v>15</v>
      </c>
      <c r="L25" s="56">
        <v>0.12</v>
      </c>
      <c r="M25" s="9">
        <f>SUM(I25+K25)</f>
        <v>23</v>
      </c>
      <c r="N25" s="57">
        <v>0.146</v>
      </c>
      <c r="O25" s="52"/>
      <c r="P25" s="7">
        <v>7</v>
      </c>
      <c r="Q25" s="56">
        <f>P25/P33</f>
        <v>0.17073170731707318</v>
      </c>
      <c r="R25" s="7">
        <v>20</v>
      </c>
      <c r="S25" s="56">
        <f>R25/R33</f>
        <v>0.18867924528301888</v>
      </c>
      <c r="T25" s="9">
        <f t="shared" si="2"/>
        <v>27</v>
      </c>
      <c r="U25" s="57">
        <f>T25/T33</f>
        <v>0.1836734693877551</v>
      </c>
    </row>
    <row r="26" spans="1:21" ht="12.75">
      <c r="A26" s="6" t="s">
        <v>17</v>
      </c>
      <c r="B26" s="7">
        <v>27</v>
      </c>
      <c r="C26" s="56">
        <v>0.391</v>
      </c>
      <c r="D26" s="7">
        <v>73</v>
      </c>
      <c r="E26" s="56">
        <v>0.859</v>
      </c>
      <c r="F26" s="9">
        <v>100</v>
      </c>
      <c r="G26" s="57">
        <v>0.649</v>
      </c>
      <c r="H26" s="4"/>
      <c r="I26" s="7">
        <v>20</v>
      </c>
      <c r="J26" s="56">
        <v>0.606</v>
      </c>
      <c r="K26" s="7">
        <v>106</v>
      </c>
      <c r="L26" s="56">
        <v>0.848</v>
      </c>
      <c r="M26" s="9">
        <v>126</v>
      </c>
      <c r="N26" s="57">
        <v>0.797</v>
      </c>
      <c r="O26" s="52"/>
      <c r="P26" s="7">
        <v>25</v>
      </c>
      <c r="Q26" s="56">
        <f>P26/P33</f>
        <v>0.6097560975609756</v>
      </c>
      <c r="R26" s="7">
        <v>82</v>
      </c>
      <c r="S26" s="56">
        <f>R26/R33</f>
        <v>0.7735849056603774</v>
      </c>
      <c r="T26" s="9">
        <f t="shared" si="2"/>
        <v>107</v>
      </c>
      <c r="U26" s="57">
        <f>T26/T33</f>
        <v>0.7278911564625851</v>
      </c>
    </row>
    <row r="27" spans="1:21" ht="12.75">
      <c r="A27" s="6" t="s">
        <v>18</v>
      </c>
      <c r="B27" s="7">
        <v>3</v>
      </c>
      <c r="C27" s="56">
        <v>0.043</v>
      </c>
      <c r="D27" s="7">
        <v>0</v>
      </c>
      <c r="E27" s="54">
        <v>0</v>
      </c>
      <c r="F27" s="9">
        <v>3</v>
      </c>
      <c r="G27" s="57">
        <v>0.019</v>
      </c>
      <c r="H27" s="4"/>
      <c r="I27" s="7">
        <v>3</v>
      </c>
      <c r="J27" s="56">
        <v>0.091</v>
      </c>
      <c r="K27" s="7">
        <v>0</v>
      </c>
      <c r="L27" s="54">
        <v>0</v>
      </c>
      <c r="M27" s="9">
        <v>3</v>
      </c>
      <c r="N27" s="57">
        <v>0.019</v>
      </c>
      <c r="O27" s="52"/>
      <c r="P27" s="7">
        <v>4</v>
      </c>
      <c r="Q27" s="56">
        <f>P27/P33</f>
        <v>0.0975609756097561</v>
      </c>
      <c r="R27" s="7">
        <v>1</v>
      </c>
      <c r="S27" s="56">
        <f>R27/R33</f>
        <v>0.009433962264150943</v>
      </c>
      <c r="T27" s="9">
        <f t="shared" si="2"/>
        <v>5</v>
      </c>
      <c r="U27" s="57">
        <f>T27/T33</f>
        <v>0.034013605442176874</v>
      </c>
    </row>
    <row r="28" spans="1:21" ht="12.75">
      <c r="A28" s="6" t="s">
        <v>79</v>
      </c>
      <c r="B28" s="7">
        <v>0</v>
      </c>
      <c r="C28" s="54">
        <v>0</v>
      </c>
      <c r="D28" s="7">
        <v>0</v>
      </c>
      <c r="E28" s="54">
        <v>0</v>
      </c>
      <c r="F28" s="9">
        <v>0</v>
      </c>
      <c r="G28" s="55">
        <v>0</v>
      </c>
      <c r="H28" s="4"/>
      <c r="I28" s="7">
        <v>0</v>
      </c>
      <c r="J28" s="54">
        <v>0</v>
      </c>
      <c r="K28" s="7">
        <v>0</v>
      </c>
      <c r="L28" s="54">
        <v>0</v>
      </c>
      <c r="M28" s="9">
        <v>0</v>
      </c>
      <c r="N28" s="55">
        <v>0</v>
      </c>
      <c r="O28" s="52"/>
      <c r="P28" s="7">
        <v>1</v>
      </c>
      <c r="Q28" s="56">
        <f>P28/P33</f>
        <v>0.024390243902439025</v>
      </c>
      <c r="R28" s="7">
        <v>0</v>
      </c>
      <c r="S28" s="54">
        <v>0</v>
      </c>
      <c r="T28" s="9">
        <f t="shared" si="2"/>
        <v>1</v>
      </c>
      <c r="U28" s="57">
        <f>T28/T33</f>
        <v>0.006802721088435374</v>
      </c>
    </row>
    <row r="29" spans="1:21" ht="12.75">
      <c r="A29" s="6" t="s">
        <v>19</v>
      </c>
      <c r="B29" s="7">
        <v>2</v>
      </c>
      <c r="C29" s="56">
        <v>0.029</v>
      </c>
      <c r="D29" s="7">
        <v>0</v>
      </c>
      <c r="E29" s="54">
        <v>0</v>
      </c>
      <c r="F29" s="9">
        <v>2</v>
      </c>
      <c r="G29" s="57">
        <v>0.013</v>
      </c>
      <c r="H29" s="4"/>
      <c r="I29" s="7">
        <v>1</v>
      </c>
      <c r="J29" s="56">
        <v>0.03</v>
      </c>
      <c r="K29" s="7">
        <v>0</v>
      </c>
      <c r="L29" s="54">
        <v>0</v>
      </c>
      <c r="M29" s="9">
        <v>1</v>
      </c>
      <c r="N29" s="57">
        <v>0.006</v>
      </c>
      <c r="O29" s="52"/>
      <c r="P29" s="7">
        <v>2</v>
      </c>
      <c r="Q29" s="56">
        <f>P29/P33</f>
        <v>0.04878048780487805</v>
      </c>
      <c r="R29" s="7">
        <v>2</v>
      </c>
      <c r="S29" s="56">
        <f>R29/R33</f>
        <v>0.018867924528301886</v>
      </c>
      <c r="T29" s="9">
        <f t="shared" si="2"/>
        <v>4</v>
      </c>
      <c r="U29" s="57">
        <f>T29/T33</f>
        <v>0.027210884353741496</v>
      </c>
    </row>
    <row r="30" spans="1:21" ht="12.75">
      <c r="A30" s="6" t="s">
        <v>20</v>
      </c>
      <c r="B30" s="7">
        <v>1</v>
      </c>
      <c r="C30" s="56">
        <v>0.014</v>
      </c>
      <c r="D30" s="7">
        <v>0</v>
      </c>
      <c r="E30" s="54">
        <v>0</v>
      </c>
      <c r="F30" s="9">
        <v>1</v>
      </c>
      <c r="G30" s="57">
        <v>0.006</v>
      </c>
      <c r="H30" s="4"/>
      <c r="I30" s="7">
        <v>0</v>
      </c>
      <c r="J30" s="54">
        <v>0</v>
      </c>
      <c r="K30" s="7">
        <v>0</v>
      </c>
      <c r="L30" s="54">
        <v>0</v>
      </c>
      <c r="M30" s="9">
        <v>0</v>
      </c>
      <c r="N30" s="55">
        <v>0</v>
      </c>
      <c r="O30" s="52"/>
      <c r="P30" s="7">
        <v>1</v>
      </c>
      <c r="Q30" s="56">
        <f>P30/P33</f>
        <v>0.024390243902439025</v>
      </c>
      <c r="R30" s="7">
        <v>0</v>
      </c>
      <c r="S30" s="54">
        <v>0</v>
      </c>
      <c r="T30" s="9">
        <f t="shared" si="2"/>
        <v>1</v>
      </c>
      <c r="U30" s="57">
        <f>T30/T33</f>
        <v>0.006802721088435374</v>
      </c>
    </row>
    <row r="31" spans="1:21" ht="12.75">
      <c r="A31" s="6" t="s">
        <v>80</v>
      </c>
      <c r="B31" s="7">
        <v>0</v>
      </c>
      <c r="C31" s="54">
        <v>0</v>
      </c>
      <c r="D31" s="7">
        <v>0</v>
      </c>
      <c r="E31" s="54">
        <v>0</v>
      </c>
      <c r="F31" s="9">
        <v>0</v>
      </c>
      <c r="G31" s="55">
        <v>0</v>
      </c>
      <c r="H31" s="4"/>
      <c r="I31" s="7">
        <v>0</v>
      </c>
      <c r="J31" s="54">
        <v>0</v>
      </c>
      <c r="K31" s="7">
        <v>0</v>
      </c>
      <c r="L31" s="54">
        <v>0</v>
      </c>
      <c r="M31" s="9">
        <v>0</v>
      </c>
      <c r="N31" s="55">
        <v>0</v>
      </c>
      <c r="O31" s="52"/>
      <c r="P31" s="7">
        <v>1</v>
      </c>
      <c r="Q31" s="56">
        <f>P31/P33</f>
        <v>0.024390243902439025</v>
      </c>
      <c r="R31" s="7">
        <v>0</v>
      </c>
      <c r="S31" s="54">
        <v>0</v>
      </c>
      <c r="T31" s="9">
        <f t="shared" si="2"/>
        <v>1</v>
      </c>
      <c r="U31" s="57">
        <f>T31/T33</f>
        <v>0.006802721088435374</v>
      </c>
    </row>
    <row r="32" spans="1:21" ht="12.75">
      <c r="A32" s="6" t="s">
        <v>21</v>
      </c>
      <c r="B32" s="7">
        <v>0</v>
      </c>
      <c r="C32" s="54">
        <v>0</v>
      </c>
      <c r="D32" s="7">
        <v>0</v>
      </c>
      <c r="E32" s="54">
        <v>0</v>
      </c>
      <c r="F32" s="9">
        <v>0</v>
      </c>
      <c r="G32" s="55">
        <v>0</v>
      </c>
      <c r="H32" s="4"/>
      <c r="I32" s="7">
        <v>1</v>
      </c>
      <c r="J32" s="56">
        <v>0.03</v>
      </c>
      <c r="K32" s="7">
        <v>0</v>
      </c>
      <c r="L32" s="54">
        <v>0</v>
      </c>
      <c r="M32" s="9">
        <v>1</v>
      </c>
      <c r="N32" s="57">
        <v>0.006</v>
      </c>
      <c r="O32" s="52"/>
      <c r="P32" s="7">
        <v>0</v>
      </c>
      <c r="Q32" s="54">
        <f>P32/P33</f>
        <v>0</v>
      </c>
      <c r="R32" s="7">
        <v>0</v>
      </c>
      <c r="S32" s="54">
        <v>0</v>
      </c>
      <c r="T32" s="9">
        <f t="shared" si="2"/>
        <v>0</v>
      </c>
      <c r="U32" s="55">
        <v>0</v>
      </c>
    </row>
    <row r="33" spans="1:21" ht="12.75">
      <c r="A33" s="10" t="s">
        <v>3</v>
      </c>
      <c r="B33" s="9">
        <v>69</v>
      </c>
      <c r="C33" s="55">
        <v>1</v>
      </c>
      <c r="D33" s="9">
        <v>85</v>
      </c>
      <c r="E33" s="55">
        <v>1</v>
      </c>
      <c r="F33" s="9">
        <v>154</v>
      </c>
      <c r="G33" s="55">
        <v>1</v>
      </c>
      <c r="H33" s="15"/>
      <c r="I33" s="9">
        <f>SUM(I23:I32)</f>
        <v>33</v>
      </c>
      <c r="J33" s="55">
        <v>1</v>
      </c>
      <c r="K33" s="9">
        <f>SUM(K23:K32)</f>
        <v>125</v>
      </c>
      <c r="L33" s="55">
        <v>1</v>
      </c>
      <c r="M33" s="9">
        <f>SUM(M23:M32)</f>
        <v>158</v>
      </c>
      <c r="N33" s="55">
        <v>1</v>
      </c>
      <c r="O33" s="52"/>
      <c r="P33" s="9">
        <f>SUM(P23:P32)</f>
        <v>41</v>
      </c>
      <c r="Q33" s="55">
        <f>SUM(Q23:Q32)</f>
        <v>1</v>
      </c>
      <c r="R33" s="9">
        <f>SUM(R23:R32)</f>
        <v>106</v>
      </c>
      <c r="S33" s="55">
        <f>SUM(S23:S32)</f>
        <v>1.0000000000000002</v>
      </c>
      <c r="T33" s="9">
        <f>SUM(T23:T32)</f>
        <v>147</v>
      </c>
      <c r="U33" s="55">
        <v>1</v>
      </c>
    </row>
  </sheetData>
  <mergeCells count="23">
    <mergeCell ref="D21:E21"/>
    <mergeCell ref="F21:G21"/>
    <mergeCell ref="K21:L21"/>
    <mergeCell ref="P21:Q21"/>
    <mergeCell ref="A3:A6"/>
    <mergeCell ref="B19:G19"/>
    <mergeCell ref="I19:N19"/>
    <mergeCell ref="P19:U19"/>
    <mergeCell ref="B20:G20"/>
    <mergeCell ref="I20:N20"/>
    <mergeCell ref="P20:U20"/>
    <mergeCell ref="A19:A22"/>
    <mergeCell ref="B21:C21"/>
    <mergeCell ref="A1:U1"/>
    <mergeCell ref="R21:S21"/>
    <mergeCell ref="T21:U21"/>
    <mergeCell ref="B3:G3"/>
    <mergeCell ref="B4:G4"/>
    <mergeCell ref="B5:C5"/>
    <mergeCell ref="D5:E5"/>
    <mergeCell ref="F5:G5"/>
    <mergeCell ref="I21:J21"/>
    <mergeCell ref="M21:N21"/>
  </mergeCells>
  <printOptions/>
  <pageMargins left="0.78" right="0.19" top="1" bottom="1" header="0.5" footer="0.5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0"/>
  <sheetViews>
    <sheetView tabSelected="1" workbookViewId="0" topLeftCell="A1">
      <selection activeCell="L36" sqref="L36"/>
    </sheetView>
  </sheetViews>
  <sheetFormatPr defaultColWidth="9.140625" defaultRowHeight="12.75"/>
  <cols>
    <col min="1" max="1" width="26.140625" style="1" customWidth="1"/>
    <col min="2" max="2" width="3.421875" style="0" bestFit="1" customWidth="1"/>
    <col min="3" max="3" width="6.140625" style="0" bestFit="1" customWidth="1"/>
    <col min="4" max="4" width="3.57421875" style="0" customWidth="1"/>
    <col min="5" max="5" width="5.28125" style="0" bestFit="1" customWidth="1"/>
    <col min="6" max="6" width="3.57421875" style="29" bestFit="1" customWidth="1"/>
    <col min="7" max="7" width="5.28125" style="0" bestFit="1" customWidth="1"/>
    <col min="8" max="8" width="5.28125" style="29" bestFit="1" customWidth="1"/>
    <col min="9" max="9" width="5.28125" style="0" bestFit="1" customWidth="1"/>
    <col min="10" max="10" width="7.7109375" style="29" customWidth="1"/>
    <col min="11" max="11" width="2.00390625" style="0" customWidth="1"/>
    <col min="12" max="12" width="16.7109375" style="0" bestFit="1" customWidth="1"/>
    <col min="13" max="13" width="3.421875" style="0" bestFit="1" customWidth="1"/>
    <col min="14" max="14" width="5.28125" style="0" bestFit="1" customWidth="1"/>
    <col min="15" max="15" width="3.57421875" style="0" bestFit="1" customWidth="1"/>
    <col min="16" max="16" width="5.28125" style="0" bestFit="1" customWidth="1"/>
    <col min="17" max="17" width="3.57421875" style="0" bestFit="1" customWidth="1"/>
    <col min="18" max="20" width="5.28125" style="0" bestFit="1" customWidth="1"/>
    <col min="21" max="21" width="5.28125" style="0" customWidth="1"/>
  </cols>
  <sheetData>
    <row r="1" spans="1:21" ht="12.75">
      <c r="A1" s="80" t="s">
        <v>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11" ht="12.75">
      <c r="A3" s="14" t="s">
        <v>23</v>
      </c>
      <c r="B3" s="1"/>
      <c r="C3" s="1"/>
      <c r="D3" s="1"/>
      <c r="E3" s="1"/>
      <c r="F3" s="13"/>
      <c r="G3" s="1"/>
      <c r="H3" s="13"/>
      <c r="I3" s="1"/>
      <c r="J3" s="13"/>
      <c r="K3" s="1"/>
    </row>
    <row r="4" spans="1:11" ht="12.75">
      <c r="A4" s="14" t="s">
        <v>64</v>
      </c>
      <c r="B4" s="1"/>
      <c r="C4" s="1"/>
      <c r="D4" s="1"/>
      <c r="E4" s="1"/>
      <c r="F4" s="13"/>
      <c r="G4" s="1"/>
      <c r="H4" s="13"/>
      <c r="I4" s="1"/>
      <c r="J4" s="13"/>
      <c r="K4" s="1"/>
    </row>
    <row r="5" spans="2:11" ht="12.75">
      <c r="B5" s="1"/>
      <c r="C5" s="1"/>
      <c r="D5" s="1"/>
      <c r="E5" s="1"/>
      <c r="F5" s="13"/>
      <c r="G5" s="1"/>
      <c r="H5" s="13"/>
      <c r="I5" s="1"/>
      <c r="J5" s="13"/>
      <c r="K5" s="1"/>
    </row>
    <row r="6" spans="1:21" ht="12.75">
      <c r="A6" s="15"/>
      <c r="B6" s="111" t="s">
        <v>63</v>
      </c>
      <c r="C6" s="112"/>
      <c r="D6" s="112"/>
      <c r="E6" s="112"/>
      <c r="F6" s="112"/>
      <c r="G6" s="112"/>
      <c r="H6" s="112"/>
      <c r="I6" s="112"/>
      <c r="J6" s="112"/>
      <c r="L6" s="15"/>
      <c r="M6" s="111" t="s">
        <v>63</v>
      </c>
      <c r="N6" s="112"/>
      <c r="O6" s="112"/>
      <c r="P6" s="112"/>
      <c r="Q6" s="112"/>
      <c r="R6" s="112"/>
      <c r="S6" s="112"/>
      <c r="T6" s="112"/>
      <c r="U6" s="112"/>
    </row>
    <row r="7" spans="1:21" ht="12.75">
      <c r="A7" s="15"/>
      <c r="B7" s="15"/>
      <c r="C7" s="17"/>
      <c r="D7" s="18"/>
      <c r="E7" s="17"/>
      <c r="F7" s="18"/>
      <c r="G7" s="17"/>
      <c r="H7" s="19"/>
      <c r="I7" s="19"/>
      <c r="J7" s="18"/>
      <c r="L7" s="1"/>
      <c r="M7" s="1"/>
      <c r="N7" s="13"/>
      <c r="O7" s="1"/>
      <c r="P7" s="13"/>
      <c r="Q7" s="1"/>
      <c r="R7" s="13"/>
      <c r="S7" s="1"/>
      <c r="T7" s="1"/>
      <c r="U7" s="1"/>
    </row>
    <row r="8" spans="1:21" ht="12.75" customHeight="1">
      <c r="A8" s="70" t="s">
        <v>24</v>
      </c>
      <c r="B8" s="97" t="s">
        <v>25</v>
      </c>
      <c r="C8" s="105"/>
      <c r="D8" s="105"/>
      <c r="E8" s="105"/>
      <c r="F8" s="105"/>
      <c r="G8" s="106"/>
      <c r="H8" s="100" t="s">
        <v>26</v>
      </c>
      <c r="I8" s="107"/>
      <c r="J8" s="72" t="s">
        <v>27</v>
      </c>
      <c r="L8" s="70" t="s">
        <v>40</v>
      </c>
      <c r="M8" s="97" t="s">
        <v>25</v>
      </c>
      <c r="N8" s="105"/>
      <c r="O8" s="105"/>
      <c r="P8" s="105"/>
      <c r="Q8" s="105"/>
      <c r="R8" s="106"/>
      <c r="S8" s="100" t="s">
        <v>26</v>
      </c>
      <c r="T8" s="107"/>
      <c r="U8" s="72" t="s">
        <v>27</v>
      </c>
    </row>
    <row r="9" spans="1:21" ht="32.25" customHeight="1">
      <c r="A9" s="103"/>
      <c r="B9" s="75" t="s">
        <v>28</v>
      </c>
      <c r="C9" s="110"/>
      <c r="D9" s="75" t="s">
        <v>8</v>
      </c>
      <c r="E9" s="110"/>
      <c r="F9" s="75" t="s">
        <v>3</v>
      </c>
      <c r="G9" s="110"/>
      <c r="H9" s="108"/>
      <c r="I9" s="109"/>
      <c r="J9" s="73"/>
      <c r="L9" s="103"/>
      <c r="M9" s="75" t="s">
        <v>28</v>
      </c>
      <c r="N9" s="110"/>
      <c r="O9" s="75" t="s">
        <v>8</v>
      </c>
      <c r="P9" s="110"/>
      <c r="Q9" s="75" t="s">
        <v>3</v>
      </c>
      <c r="R9" s="110"/>
      <c r="S9" s="108"/>
      <c r="T9" s="109"/>
      <c r="U9" s="73"/>
    </row>
    <row r="10" spans="1:21" ht="12.75">
      <c r="A10" s="104"/>
      <c r="B10" s="16" t="s">
        <v>29</v>
      </c>
      <c r="C10" s="21" t="s">
        <v>13</v>
      </c>
      <c r="D10" s="16" t="s">
        <v>29</v>
      </c>
      <c r="E10" s="21" t="s">
        <v>13</v>
      </c>
      <c r="F10" s="16" t="s">
        <v>29</v>
      </c>
      <c r="G10" s="21" t="s">
        <v>13</v>
      </c>
      <c r="H10" s="16" t="s">
        <v>29</v>
      </c>
      <c r="I10" s="16" t="s">
        <v>13</v>
      </c>
      <c r="J10" s="74"/>
      <c r="L10" s="104"/>
      <c r="M10" s="16" t="s">
        <v>29</v>
      </c>
      <c r="N10" s="21" t="s">
        <v>13</v>
      </c>
      <c r="O10" s="16" t="s">
        <v>29</v>
      </c>
      <c r="P10" s="21" t="s">
        <v>13</v>
      </c>
      <c r="Q10" s="16" t="s">
        <v>29</v>
      </c>
      <c r="R10" s="21" t="s">
        <v>13</v>
      </c>
      <c r="S10" s="16" t="s">
        <v>29</v>
      </c>
      <c r="T10" s="16" t="s">
        <v>13</v>
      </c>
      <c r="U10" s="74"/>
    </row>
    <row r="11" spans="1:21" ht="12.75">
      <c r="A11" s="8" t="s">
        <v>30</v>
      </c>
      <c r="B11" s="7">
        <v>28</v>
      </c>
      <c r="C11" s="23">
        <f>B11/B13</f>
        <v>0.45901639344262296</v>
      </c>
      <c r="D11" s="24">
        <v>88</v>
      </c>
      <c r="E11" s="23">
        <f>D11/D13</f>
        <v>0.6068965517241379</v>
      </c>
      <c r="F11" s="24">
        <f>B11+D11</f>
        <v>116</v>
      </c>
      <c r="G11" s="23">
        <f>F11/F13</f>
        <v>0.5631067961165048</v>
      </c>
      <c r="H11" s="24">
        <v>13159</v>
      </c>
      <c r="I11" s="25">
        <f>H11/H13</f>
        <v>0.6186357011894128</v>
      </c>
      <c r="J11" s="61">
        <f>F11/H11</f>
        <v>0.008815259518200471</v>
      </c>
      <c r="L11" s="8" t="s">
        <v>41</v>
      </c>
      <c r="M11" s="24">
        <v>24</v>
      </c>
      <c r="N11" s="23">
        <f>M11/M13</f>
        <v>0.39344262295081966</v>
      </c>
      <c r="O11" s="24">
        <v>97</v>
      </c>
      <c r="P11" s="23">
        <f>O11/O13</f>
        <v>0.6689655172413793</v>
      </c>
      <c r="Q11" s="24">
        <f>M11+O11</f>
        <v>121</v>
      </c>
      <c r="R11" s="23">
        <f>Q11/Q13</f>
        <v>0.587378640776699</v>
      </c>
      <c r="S11" s="24">
        <v>15979</v>
      </c>
      <c r="T11" s="23">
        <f>S11/S13</f>
        <v>0.7512105683794839</v>
      </c>
      <c r="U11" s="61">
        <f>Q11/S11</f>
        <v>0.007572438825959071</v>
      </c>
    </row>
    <row r="12" spans="1:21" ht="12.75">
      <c r="A12" s="8" t="s">
        <v>31</v>
      </c>
      <c r="B12" s="7">
        <v>33</v>
      </c>
      <c r="C12" s="23">
        <f>B12/B13</f>
        <v>0.5409836065573771</v>
      </c>
      <c r="D12" s="24">
        <v>57</v>
      </c>
      <c r="E12" s="23">
        <f>D12/D13</f>
        <v>0.3931034482758621</v>
      </c>
      <c r="F12" s="24">
        <f>B12+D12</f>
        <v>90</v>
      </c>
      <c r="G12" s="23">
        <f>F12/F13</f>
        <v>0.4368932038834951</v>
      </c>
      <c r="H12" s="24">
        <v>8112</v>
      </c>
      <c r="I12" s="25">
        <f>H12/H13</f>
        <v>0.3813642988105872</v>
      </c>
      <c r="J12" s="23">
        <f>F12/H12</f>
        <v>0.011094674556213017</v>
      </c>
      <c r="L12" s="8" t="s">
        <v>42</v>
      </c>
      <c r="M12" s="24">
        <v>37</v>
      </c>
      <c r="N12" s="23">
        <f>M12/M13</f>
        <v>0.6065573770491803</v>
      </c>
      <c r="O12" s="24">
        <v>48</v>
      </c>
      <c r="P12" s="23">
        <f>O12/O13</f>
        <v>0.3310344827586207</v>
      </c>
      <c r="Q12" s="24">
        <f>M12+O12</f>
        <v>85</v>
      </c>
      <c r="R12" s="23">
        <f>Q12/Q13</f>
        <v>0.41262135922330095</v>
      </c>
      <c r="S12" s="24">
        <v>5292</v>
      </c>
      <c r="T12" s="23">
        <f>S12/S13</f>
        <v>0.2487894316205162</v>
      </c>
      <c r="U12" s="61">
        <f>Q12/S12</f>
        <v>0.016061980347694634</v>
      </c>
    </row>
    <row r="13" spans="1:21" ht="12.75">
      <c r="A13" s="22" t="s">
        <v>3</v>
      </c>
      <c r="B13" s="22">
        <f aca="true" t="shared" si="0" ref="B13:G13">SUM(B11:B12)</f>
        <v>61</v>
      </c>
      <c r="C13" s="59">
        <f t="shared" si="0"/>
        <v>1</v>
      </c>
      <c r="D13" s="60">
        <f t="shared" si="0"/>
        <v>145</v>
      </c>
      <c r="E13" s="59">
        <f t="shared" si="0"/>
        <v>1</v>
      </c>
      <c r="F13" s="60">
        <f t="shared" si="0"/>
        <v>206</v>
      </c>
      <c r="G13" s="59">
        <f t="shared" si="0"/>
        <v>1</v>
      </c>
      <c r="H13" s="60">
        <f>SUM(H11:H12)</f>
        <v>21271</v>
      </c>
      <c r="I13" s="59">
        <f>SUM(I11:I12)</f>
        <v>1</v>
      </c>
      <c r="J13" s="23">
        <f>F13/H13</f>
        <v>0.009684547035870433</v>
      </c>
      <c r="L13" s="22" t="s">
        <v>3</v>
      </c>
      <c r="M13" s="22">
        <f aca="true" t="shared" si="1" ref="M13:T13">SUM(M11:M12)</f>
        <v>61</v>
      </c>
      <c r="N13" s="59">
        <v>1</v>
      </c>
      <c r="O13" s="60">
        <f t="shared" si="1"/>
        <v>145</v>
      </c>
      <c r="P13" s="59">
        <f t="shared" si="1"/>
        <v>1</v>
      </c>
      <c r="Q13" s="60">
        <f t="shared" si="1"/>
        <v>206</v>
      </c>
      <c r="R13" s="59">
        <f t="shared" si="1"/>
        <v>1</v>
      </c>
      <c r="S13" s="60">
        <f t="shared" si="1"/>
        <v>21271</v>
      </c>
      <c r="T13" s="59">
        <f t="shared" si="1"/>
        <v>1</v>
      </c>
      <c r="U13" s="61">
        <f>Q13/S13</f>
        <v>0.009684547035870433</v>
      </c>
    </row>
    <row r="14" spans="2:10" ht="12.75">
      <c r="B14" s="1"/>
      <c r="C14" s="13"/>
      <c r="D14" s="1"/>
      <c r="E14" s="13"/>
      <c r="F14" s="1"/>
      <c r="G14" s="13"/>
      <c r="H14" s="1"/>
      <c r="I14" s="13"/>
      <c r="J14" s="1"/>
    </row>
    <row r="15" spans="1:21" ht="12.75" customHeight="1">
      <c r="A15" s="70" t="s">
        <v>32</v>
      </c>
      <c r="B15" s="97" t="s">
        <v>25</v>
      </c>
      <c r="C15" s="105"/>
      <c r="D15" s="105"/>
      <c r="E15" s="105"/>
      <c r="F15" s="105"/>
      <c r="G15" s="106"/>
      <c r="H15" s="100" t="s">
        <v>26</v>
      </c>
      <c r="I15" s="107"/>
      <c r="J15" s="72" t="s">
        <v>27</v>
      </c>
      <c r="L15" s="70" t="s">
        <v>43</v>
      </c>
      <c r="M15" s="97" t="s">
        <v>25</v>
      </c>
      <c r="N15" s="98"/>
      <c r="O15" s="98"/>
      <c r="P15" s="98"/>
      <c r="Q15" s="98"/>
      <c r="R15" s="99"/>
      <c r="S15" s="100" t="s">
        <v>26</v>
      </c>
      <c r="T15" s="101"/>
      <c r="U15" s="72" t="s">
        <v>27</v>
      </c>
    </row>
    <row r="16" spans="1:21" ht="31.5" customHeight="1">
      <c r="A16" s="103"/>
      <c r="B16" s="75" t="s">
        <v>28</v>
      </c>
      <c r="C16" s="110"/>
      <c r="D16" s="75" t="s">
        <v>8</v>
      </c>
      <c r="E16" s="110"/>
      <c r="F16" s="75" t="s">
        <v>3</v>
      </c>
      <c r="G16" s="110"/>
      <c r="H16" s="108"/>
      <c r="I16" s="109"/>
      <c r="J16" s="73"/>
      <c r="L16" s="103"/>
      <c r="M16" s="75" t="s">
        <v>28</v>
      </c>
      <c r="N16" s="77"/>
      <c r="O16" s="75" t="s">
        <v>8</v>
      </c>
      <c r="P16" s="77"/>
      <c r="Q16" s="75" t="s">
        <v>3</v>
      </c>
      <c r="R16" s="77"/>
      <c r="S16" s="102"/>
      <c r="T16" s="71"/>
      <c r="U16" s="73"/>
    </row>
    <row r="17" spans="1:21" ht="12.75">
      <c r="A17" s="104"/>
      <c r="B17" s="16" t="s">
        <v>29</v>
      </c>
      <c r="C17" s="21" t="s">
        <v>13</v>
      </c>
      <c r="D17" s="16" t="s">
        <v>29</v>
      </c>
      <c r="E17" s="21" t="s">
        <v>13</v>
      </c>
      <c r="F17" s="16" t="s">
        <v>29</v>
      </c>
      <c r="G17" s="21" t="s">
        <v>13</v>
      </c>
      <c r="H17" s="16" t="s">
        <v>29</v>
      </c>
      <c r="I17" s="16" t="s">
        <v>13</v>
      </c>
      <c r="J17" s="74"/>
      <c r="L17" s="104"/>
      <c r="M17" s="16" t="s">
        <v>29</v>
      </c>
      <c r="N17" s="21" t="s">
        <v>13</v>
      </c>
      <c r="O17" s="16" t="s">
        <v>29</v>
      </c>
      <c r="P17" s="21" t="s">
        <v>13</v>
      </c>
      <c r="Q17" s="16" t="s">
        <v>29</v>
      </c>
      <c r="R17" s="21" t="s">
        <v>13</v>
      </c>
      <c r="S17" s="16" t="s">
        <v>29</v>
      </c>
      <c r="T17" s="16" t="s">
        <v>13</v>
      </c>
      <c r="U17" s="74"/>
    </row>
    <row r="18" spans="1:21" ht="14.25" customHeight="1">
      <c r="A18" s="8" t="s">
        <v>71</v>
      </c>
      <c r="B18" s="7">
        <v>4</v>
      </c>
      <c r="C18" s="23">
        <v>0</v>
      </c>
      <c r="D18" s="24">
        <v>28</v>
      </c>
      <c r="E18" s="23">
        <f aca="true" t="shared" si="2" ref="E18:E25">D18/$D$25</f>
        <v>0.19310344827586207</v>
      </c>
      <c r="F18" s="24">
        <v>32</v>
      </c>
      <c r="G18" s="23">
        <f aca="true" t="shared" si="3" ref="G18:G25">F18/$F$25</f>
        <v>0.1553398058252427</v>
      </c>
      <c r="H18" s="24">
        <v>1777</v>
      </c>
      <c r="I18" s="23">
        <f>H18/$H$25</f>
        <v>0.08354097127544544</v>
      </c>
      <c r="J18" s="61">
        <f>F18/H18</f>
        <v>0.018007878446820485</v>
      </c>
      <c r="L18" s="7" t="s">
        <v>44</v>
      </c>
      <c r="M18" s="24">
        <v>0</v>
      </c>
      <c r="N18" s="23">
        <f aca="true" t="shared" si="4" ref="N18:N39">M18/$M$40</f>
        <v>0</v>
      </c>
      <c r="O18" s="24">
        <v>12</v>
      </c>
      <c r="P18" s="23">
        <f aca="true" t="shared" si="5" ref="P18:P39">O18/$O$40</f>
        <v>0.08275862068965517</v>
      </c>
      <c r="Q18" s="24">
        <f>O18+M18</f>
        <v>12</v>
      </c>
      <c r="R18" s="23">
        <f aca="true" t="shared" si="6" ref="R18:R39">Q18/$Q$40</f>
        <v>0.05825242718446602</v>
      </c>
      <c r="S18" s="24">
        <v>883</v>
      </c>
      <c r="T18" s="23">
        <f>S18/$S$40</f>
        <v>0.04151191763433783</v>
      </c>
      <c r="U18" s="61">
        <f>Q18/S18</f>
        <v>0.013590033975084938</v>
      </c>
    </row>
    <row r="19" spans="1:21" ht="14.25" customHeight="1">
      <c r="A19" s="8" t="s">
        <v>72</v>
      </c>
      <c r="B19" s="7">
        <v>0</v>
      </c>
      <c r="C19" s="23">
        <v>0</v>
      </c>
      <c r="D19" s="24">
        <v>11</v>
      </c>
      <c r="E19" s="23">
        <f t="shared" si="2"/>
        <v>0.07586206896551724</v>
      </c>
      <c r="F19" s="24">
        <f>D19+B19</f>
        <v>11</v>
      </c>
      <c r="G19" s="23">
        <f t="shared" si="3"/>
        <v>0.05339805825242718</v>
      </c>
      <c r="H19" s="24">
        <v>854</v>
      </c>
      <c r="I19" s="23">
        <f aca="true" t="shared" si="7" ref="I19:I25">H19/$H$25</f>
        <v>0.040148559071035685</v>
      </c>
      <c r="J19" s="61">
        <f aca="true" t="shared" si="8" ref="J19:J25">F19/H19</f>
        <v>0.01288056206088993</v>
      </c>
      <c r="L19" s="7" t="s">
        <v>45</v>
      </c>
      <c r="M19" s="24">
        <v>17</v>
      </c>
      <c r="N19" s="23">
        <f t="shared" si="4"/>
        <v>0.2786885245901639</v>
      </c>
      <c r="O19" s="24">
        <v>23</v>
      </c>
      <c r="P19" s="23">
        <f t="shared" si="5"/>
        <v>0.15862068965517243</v>
      </c>
      <c r="Q19" s="24">
        <f aca="true" t="shared" si="9" ref="Q19:Q39">O19+M19</f>
        <v>40</v>
      </c>
      <c r="R19" s="23">
        <f t="shared" si="6"/>
        <v>0.1941747572815534</v>
      </c>
      <c r="S19" s="24">
        <v>3697</v>
      </c>
      <c r="T19" s="23">
        <f aca="true" t="shared" si="10" ref="T19:T39">S19/$S$40</f>
        <v>0.17380471063889802</v>
      </c>
      <c r="U19" s="61">
        <f aca="true" t="shared" si="11" ref="U19:U40">Q19/S19</f>
        <v>0.010819583446037328</v>
      </c>
    </row>
    <row r="20" spans="1:21" ht="14.25" customHeight="1">
      <c r="A20" s="8" t="s">
        <v>67</v>
      </c>
      <c r="B20" s="7">
        <v>39</v>
      </c>
      <c r="C20" s="23">
        <f>B20/B25</f>
        <v>0.639344262295082</v>
      </c>
      <c r="D20" s="24">
        <v>49</v>
      </c>
      <c r="E20" s="23">
        <f t="shared" si="2"/>
        <v>0.33793103448275863</v>
      </c>
      <c r="F20" s="24">
        <f>D20+B20</f>
        <v>88</v>
      </c>
      <c r="G20" s="23">
        <f t="shared" si="3"/>
        <v>0.42718446601941745</v>
      </c>
      <c r="H20" s="24">
        <v>2145</v>
      </c>
      <c r="I20" s="23">
        <f t="shared" si="7"/>
        <v>0.1008415213201072</v>
      </c>
      <c r="J20" s="61">
        <f t="shared" si="8"/>
        <v>0.041025641025641026</v>
      </c>
      <c r="L20" s="7" t="s">
        <v>46</v>
      </c>
      <c r="M20" s="24">
        <v>0</v>
      </c>
      <c r="N20" s="23">
        <f t="shared" si="4"/>
        <v>0</v>
      </c>
      <c r="O20" s="24">
        <v>2</v>
      </c>
      <c r="P20" s="23">
        <f t="shared" si="5"/>
        <v>0.013793103448275862</v>
      </c>
      <c r="Q20" s="24">
        <f t="shared" si="9"/>
        <v>2</v>
      </c>
      <c r="R20" s="23">
        <f t="shared" si="6"/>
        <v>0.009708737864077669</v>
      </c>
      <c r="S20" s="24">
        <v>423</v>
      </c>
      <c r="T20" s="23">
        <f t="shared" si="10"/>
        <v>0.019886230078510647</v>
      </c>
      <c r="U20" s="61">
        <f t="shared" si="11"/>
        <v>0.004728132387706856</v>
      </c>
    </row>
    <row r="21" spans="1:21" ht="14.25" customHeight="1">
      <c r="A21" s="8" t="s">
        <v>34</v>
      </c>
      <c r="B21" s="7">
        <v>7</v>
      </c>
      <c r="C21" s="23">
        <f>B21/B25</f>
        <v>0.11475409836065574</v>
      </c>
      <c r="D21" s="24">
        <v>9</v>
      </c>
      <c r="E21" s="23">
        <f t="shared" si="2"/>
        <v>0.06206896551724138</v>
      </c>
      <c r="F21" s="24">
        <f>D21+B21</f>
        <v>16</v>
      </c>
      <c r="G21" s="23">
        <f t="shared" si="3"/>
        <v>0.07766990291262135</v>
      </c>
      <c r="H21" s="24">
        <v>670</v>
      </c>
      <c r="I21" s="23">
        <f t="shared" si="7"/>
        <v>0.03149828404870481</v>
      </c>
      <c r="J21" s="61">
        <f t="shared" si="8"/>
        <v>0.023880597014925373</v>
      </c>
      <c r="L21" s="7" t="s">
        <v>47</v>
      </c>
      <c r="M21" s="24">
        <v>1</v>
      </c>
      <c r="N21" s="23">
        <f t="shared" si="4"/>
        <v>0.01639344262295082</v>
      </c>
      <c r="O21" s="24">
        <v>1</v>
      </c>
      <c r="P21" s="23">
        <f t="shared" si="5"/>
        <v>0.006896551724137931</v>
      </c>
      <c r="Q21" s="24">
        <f t="shared" si="9"/>
        <v>2</v>
      </c>
      <c r="R21" s="23">
        <f t="shared" si="6"/>
        <v>0.009708737864077669</v>
      </c>
      <c r="S21" s="24">
        <v>626</v>
      </c>
      <c r="T21" s="23">
        <f t="shared" si="10"/>
        <v>0.029429740021625687</v>
      </c>
      <c r="U21" s="61">
        <f t="shared" si="11"/>
        <v>0.003194888178913738</v>
      </c>
    </row>
    <row r="22" spans="1:21" ht="14.25" customHeight="1">
      <c r="A22" s="62" t="s">
        <v>73</v>
      </c>
      <c r="B22" s="7">
        <v>1</v>
      </c>
      <c r="C22" s="23">
        <v>0</v>
      </c>
      <c r="D22" s="34">
        <v>4</v>
      </c>
      <c r="E22" s="35">
        <f t="shared" si="2"/>
        <v>0.027586206896551724</v>
      </c>
      <c r="F22" s="24">
        <v>5</v>
      </c>
      <c r="G22" s="35">
        <f t="shared" si="3"/>
        <v>0.024271844660194174</v>
      </c>
      <c r="H22" s="24">
        <v>504</v>
      </c>
      <c r="I22" s="23">
        <f t="shared" si="7"/>
        <v>0.023694231582906303</v>
      </c>
      <c r="J22" s="61">
        <f t="shared" si="8"/>
        <v>0.00992063492063492</v>
      </c>
      <c r="L22" s="7" t="s">
        <v>48</v>
      </c>
      <c r="M22" s="24">
        <v>3</v>
      </c>
      <c r="N22" s="23">
        <f t="shared" si="4"/>
        <v>0.04918032786885246</v>
      </c>
      <c r="O22" s="24">
        <v>29</v>
      </c>
      <c r="P22" s="23">
        <f t="shared" si="5"/>
        <v>0.2</v>
      </c>
      <c r="Q22" s="24">
        <f t="shared" si="9"/>
        <v>32</v>
      </c>
      <c r="R22" s="23">
        <f t="shared" si="6"/>
        <v>0.1553398058252427</v>
      </c>
      <c r="S22" s="24">
        <v>1662</v>
      </c>
      <c r="T22" s="23">
        <f t="shared" si="10"/>
        <v>0.07813454938648864</v>
      </c>
      <c r="U22" s="61">
        <f t="shared" si="11"/>
        <v>0.019253910950661854</v>
      </c>
    </row>
    <row r="23" spans="1:21" ht="14.25" customHeight="1">
      <c r="A23" s="8" t="s">
        <v>69</v>
      </c>
      <c r="B23" s="7">
        <v>0</v>
      </c>
      <c r="C23" s="23">
        <v>0</v>
      </c>
      <c r="D23" s="24">
        <v>3</v>
      </c>
      <c r="E23" s="23">
        <f t="shared" si="2"/>
        <v>0.020689655172413793</v>
      </c>
      <c r="F23" s="24">
        <v>3</v>
      </c>
      <c r="G23" s="23">
        <f t="shared" si="3"/>
        <v>0.014563106796116505</v>
      </c>
      <c r="H23" s="24">
        <v>218</v>
      </c>
      <c r="I23" s="23">
        <f t="shared" si="7"/>
        <v>0.010248695406892012</v>
      </c>
      <c r="J23" s="61">
        <f t="shared" si="8"/>
        <v>0.013761467889908258</v>
      </c>
      <c r="L23" s="7" t="s">
        <v>49</v>
      </c>
      <c r="M23" s="24">
        <v>3</v>
      </c>
      <c r="N23" s="23">
        <f t="shared" si="4"/>
        <v>0.04918032786885246</v>
      </c>
      <c r="O23" s="24">
        <v>12</v>
      </c>
      <c r="P23" s="23">
        <f t="shared" si="5"/>
        <v>0.08275862068965517</v>
      </c>
      <c r="Q23" s="24">
        <f t="shared" si="9"/>
        <v>15</v>
      </c>
      <c r="R23" s="23">
        <f t="shared" si="6"/>
        <v>0.07281553398058252</v>
      </c>
      <c r="S23" s="24">
        <v>726</v>
      </c>
      <c r="T23" s="23">
        <f t="shared" si="10"/>
        <v>0.03413097644680551</v>
      </c>
      <c r="U23" s="61">
        <f t="shared" si="11"/>
        <v>0.02066115702479339</v>
      </c>
    </row>
    <row r="24" spans="1:21" ht="14.25" customHeight="1">
      <c r="A24" s="8" t="s">
        <v>33</v>
      </c>
      <c r="B24" s="7">
        <v>10</v>
      </c>
      <c r="C24" s="23">
        <f>B24/B25</f>
        <v>0.16393442622950818</v>
      </c>
      <c r="D24" s="24">
        <v>41</v>
      </c>
      <c r="E24" s="23">
        <f t="shared" si="2"/>
        <v>0.2827586206896552</v>
      </c>
      <c r="F24" s="24">
        <v>51</v>
      </c>
      <c r="G24" s="23">
        <f t="shared" si="3"/>
        <v>0.24757281553398058</v>
      </c>
      <c r="H24" s="24">
        <v>15103</v>
      </c>
      <c r="I24" s="23">
        <f t="shared" si="7"/>
        <v>0.7100277372949085</v>
      </c>
      <c r="J24" s="61">
        <f t="shared" si="8"/>
        <v>0.003376812553797259</v>
      </c>
      <c r="L24" s="7" t="s">
        <v>78</v>
      </c>
      <c r="M24" s="24">
        <v>0</v>
      </c>
      <c r="N24" s="23">
        <f t="shared" si="4"/>
        <v>0</v>
      </c>
      <c r="O24" s="24">
        <v>0</v>
      </c>
      <c r="P24" s="23">
        <f t="shared" si="5"/>
        <v>0</v>
      </c>
      <c r="Q24" s="24">
        <f t="shared" si="9"/>
        <v>0</v>
      </c>
      <c r="R24" s="23">
        <f t="shared" si="6"/>
        <v>0</v>
      </c>
      <c r="S24" s="24">
        <v>617</v>
      </c>
      <c r="T24" s="23">
        <f t="shared" si="10"/>
        <v>0.029006628743359502</v>
      </c>
      <c r="U24" s="61">
        <f t="shared" si="11"/>
        <v>0</v>
      </c>
    </row>
    <row r="25" spans="1:21" ht="14.25" customHeight="1">
      <c r="A25" s="22" t="s">
        <v>3</v>
      </c>
      <c r="B25" s="22">
        <f>SUM(B18:B24)</f>
        <v>61</v>
      </c>
      <c r="C25" s="59">
        <v>1</v>
      </c>
      <c r="D25" s="60">
        <f>SUM(D18:D24)</f>
        <v>145</v>
      </c>
      <c r="E25" s="59">
        <f t="shared" si="2"/>
        <v>1</v>
      </c>
      <c r="F25" s="60">
        <f>SUM(F18:F24)</f>
        <v>206</v>
      </c>
      <c r="G25" s="59">
        <f t="shared" si="3"/>
        <v>1</v>
      </c>
      <c r="H25" s="60">
        <f>SUM(H18:H24)</f>
        <v>21271</v>
      </c>
      <c r="I25" s="59">
        <f t="shared" si="7"/>
        <v>1</v>
      </c>
      <c r="J25" s="61">
        <f t="shared" si="8"/>
        <v>0.009684547035870433</v>
      </c>
      <c r="L25" s="7" t="s">
        <v>50</v>
      </c>
      <c r="M25" s="24">
        <v>15</v>
      </c>
      <c r="N25" s="23">
        <f t="shared" si="4"/>
        <v>0.2459016393442623</v>
      </c>
      <c r="O25" s="24">
        <v>1</v>
      </c>
      <c r="P25" s="23">
        <f t="shared" si="5"/>
        <v>0.006896551724137931</v>
      </c>
      <c r="Q25" s="24">
        <f t="shared" si="9"/>
        <v>16</v>
      </c>
      <c r="R25" s="23">
        <f t="shared" si="6"/>
        <v>0.07766990291262135</v>
      </c>
      <c r="S25" s="24">
        <v>1011</v>
      </c>
      <c r="T25" s="23">
        <f t="shared" si="10"/>
        <v>0.047529500258568</v>
      </c>
      <c r="U25" s="61">
        <f t="shared" si="11"/>
        <v>0.01582591493570722</v>
      </c>
    </row>
    <row r="26" spans="1:21" ht="14.25" customHeight="1">
      <c r="A26" s="63"/>
      <c r="B26" s="66"/>
      <c r="C26" s="64"/>
      <c r="D26" s="65"/>
      <c r="E26" s="64"/>
      <c r="F26" s="65"/>
      <c r="G26" s="64"/>
      <c r="H26" s="65"/>
      <c r="I26" s="64"/>
      <c r="J26" s="67"/>
      <c r="L26" s="7" t="s">
        <v>51</v>
      </c>
      <c r="M26" s="24">
        <v>3</v>
      </c>
      <c r="N26" s="23">
        <f t="shared" si="4"/>
        <v>0.04918032786885246</v>
      </c>
      <c r="O26" s="24">
        <v>5</v>
      </c>
      <c r="P26" s="23">
        <f t="shared" si="5"/>
        <v>0.034482758620689655</v>
      </c>
      <c r="Q26" s="24">
        <f t="shared" si="9"/>
        <v>8</v>
      </c>
      <c r="R26" s="23">
        <f t="shared" si="6"/>
        <v>0.038834951456310676</v>
      </c>
      <c r="S26" s="24">
        <v>1249</v>
      </c>
      <c r="T26" s="23">
        <f t="shared" si="10"/>
        <v>0.05871844295049598</v>
      </c>
      <c r="U26" s="61">
        <f t="shared" si="11"/>
        <v>0.006405124099279423</v>
      </c>
    </row>
    <row r="27" spans="1:21" ht="14.25" customHeight="1">
      <c r="A27" s="70" t="s">
        <v>35</v>
      </c>
      <c r="B27" s="97" t="s">
        <v>25</v>
      </c>
      <c r="C27" s="98"/>
      <c r="D27" s="98"/>
      <c r="E27" s="98"/>
      <c r="F27" s="98"/>
      <c r="G27" s="99"/>
      <c r="H27" s="100" t="s">
        <v>26</v>
      </c>
      <c r="I27" s="101"/>
      <c r="J27" s="72" t="s">
        <v>27</v>
      </c>
      <c r="L27" s="7" t="s">
        <v>52</v>
      </c>
      <c r="M27" s="24">
        <v>1</v>
      </c>
      <c r="N27" s="23">
        <f t="shared" si="4"/>
        <v>0.01639344262295082</v>
      </c>
      <c r="O27" s="24">
        <v>4</v>
      </c>
      <c r="P27" s="23">
        <f t="shared" si="5"/>
        <v>0.027586206896551724</v>
      </c>
      <c r="Q27" s="24">
        <f t="shared" si="9"/>
        <v>5</v>
      </c>
      <c r="R27" s="23">
        <f t="shared" si="6"/>
        <v>0.024271844660194174</v>
      </c>
      <c r="S27" s="24">
        <v>753</v>
      </c>
      <c r="T27" s="23">
        <f t="shared" si="10"/>
        <v>0.035400310281604064</v>
      </c>
      <c r="U27" s="61">
        <f t="shared" si="11"/>
        <v>0.006640106241699867</v>
      </c>
    </row>
    <row r="28" spans="1:21" ht="14.25" customHeight="1">
      <c r="A28" s="103"/>
      <c r="B28" s="75" t="s">
        <v>28</v>
      </c>
      <c r="C28" s="77"/>
      <c r="D28" s="75" t="s">
        <v>8</v>
      </c>
      <c r="E28" s="77"/>
      <c r="F28" s="75" t="s">
        <v>3</v>
      </c>
      <c r="G28" s="77"/>
      <c r="H28" s="102"/>
      <c r="I28" s="71"/>
      <c r="J28" s="73"/>
      <c r="L28" s="7" t="s">
        <v>70</v>
      </c>
      <c r="M28" s="24">
        <v>0</v>
      </c>
      <c r="N28" s="23">
        <f t="shared" si="4"/>
        <v>0</v>
      </c>
      <c r="O28" s="24">
        <v>5</v>
      </c>
      <c r="P28" s="23">
        <f t="shared" si="5"/>
        <v>0.034482758620689655</v>
      </c>
      <c r="Q28" s="24">
        <f t="shared" si="9"/>
        <v>5</v>
      </c>
      <c r="R28" s="23">
        <f t="shared" si="6"/>
        <v>0.024271844660194174</v>
      </c>
      <c r="S28" s="24">
        <v>842</v>
      </c>
      <c r="T28" s="23">
        <f t="shared" si="10"/>
        <v>0.0395844107000141</v>
      </c>
      <c r="U28" s="61">
        <f t="shared" si="11"/>
        <v>0.0059382422802850355</v>
      </c>
    </row>
    <row r="29" spans="1:21" ht="14.25" customHeight="1">
      <c r="A29" s="104"/>
      <c r="B29" s="16" t="s">
        <v>29</v>
      </c>
      <c r="C29" s="21" t="s">
        <v>13</v>
      </c>
      <c r="D29" s="16" t="s">
        <v>29</v>
      </c>
      <c r="E29" s="21" t="s">
        <v>13</v>
      </c>
      <c r="F29" s="16" t="s">
        <v>29</v>
      </c>
      <c r="G29" s="21" t="s">
        <v>13</v>
      </c>
      <c r="H29" s="16" t="s">
        <v>29</v>
      </c>
      <c r="I29" s="16" t="s">
        <v>13</v>
      </c>
      <c r="J29" s="74"/>
      <c r="L29" s="7" t="s">
        <v>53</v>
      </c>
      <c r="M29" s="24">
        <v>1</v>
      </c>
      <c r="N29" s="23">
        <f t="shared" si="4"/>
        <v>0.01639344262295082</v>
      </c>
      <c r="O29" s="24">
        <v>0</v>
      </c>
      <c r="P29" s="23">
        <f t="shared" si="5"/>
        <v>0</v>
      </c>
      <c r="Q29" s="24">
        <f t="shared" si="9"/>
        <v>1</v>
      </c>
      <c r="R29" s="23">
        <f t="shared" si="6"/>
        <v>0.0048543689320388345</v>
      </c>
      <c r="S29" s="24">
        <v>726</v>
      </c>
      <c r="T29" s="23">
        <f t="shared" si="10"/>
        <v>0.03413097644680551</v>
      </c>
      <c r="U29" s="61">
        <f t="shared" si="11"/>
        <v>0.0013774104683195593</v>
      </c>
    </row>
    <row r="30" spans="1:21" ht="14.25" customHeight="1">
      <c r="A30" s="8" t="s">
        <v>36</v>
      </c>
      <c r="B30" s="7">
        <v>0</v>
      </c>
      <c r="C30" s="23">
        <f>B30/B32</f>
        <v>0</v>
      </c>
      <c r="D30" s="24">
        <v>1</v>
      </c>
      <c r="E30" s="23">
        <f>D30/D32</f>
        <v>0.006896551724137931</v>
      </c>
      <c r="F30" s="24">
        <f>B30+D30</f>
        <v>1</v>
      </c>
      <c r="G30" s="23">
        <f>F30/F32</f>
        <v>0.0048543689320388345</v>
      </c>
      <c r="H30" s="24">
        <v>708</v>
      </c>
      <c r="I30" s="23">
        <f>H30/H32</f>
        <v>0.03328475389027314</v>
      </c>
      <c r="J30" s="61">
        <f>F30/H30</f>
        <v>0.0014124293785310734</v>
      </c>
      <c r="L30" s="7" t="s">
        <v>54</v>
      </c>
      <c r="M30" s="24">
        <v>0</v>
      </c>
      <c r="N30" s="23">
        <f t="shared" si="4"/>
        <v>0</v>
      </c>
      <c r="O30" s="24">
        <v>0</v>
      </c>
      <c r="P30" s="23">
        <f t="shared" si="5"/>
        <v>0</v>
      </c>
      <c r="Q30" s="24">
        <f t="shared" si="9"/>
        <v>0</v>
      </c>
      <c r="R30" s="23">
        <f t="shared" si="6"/>
        <v>0</v>
      </c>
      <c r="S30" s="24">
        <v>899</v>
      </c>
      <c r="T30" s="23">
        <f t="shared" si="10"/>
        <v>0.0422641154623666</v>
      </c>
      <c r="U30" s="61">
        <f t="shared" si="11"/>
        <v>0</v>
      </c>
    </row>
    <row r="31" spans="1:21" ht="14.25" customHeight="1">
      <c r="A31" s="8" t="s">
        <v>12</v>
      </c>
      <c r="B31" s="7">
        <v>61</v>
      </c>
      <c r="C31" s="23">
        <f>B31/B32</f>
        <v>1</v>
      </c>
      <c r="D31" s="24">
        <v>144</v>
      </c>
      <c r="E31" s="23">
        <f>D31/D32</f>
        <v>0.993103448275862</v>
      </c>
      <c r="F31" s="24">
        <f>B31+D31</f>
        <v>205</v>
      </c>
      <c r="G31" s="23">
        <f>F31/F32</f>
        <v>0.9951456310679612</v>
      </c>
      <c r="H31" s="24">
        <v>20563</v>
      </c>
      <c r="I31" s="23">
        <f>H31/H32</f>
        <v>0.9667152461097268</v>
      </c>
      <c r="J31" s="61">
        <f>F31/H31</f>
        <v>0.009969362447113748</v>
      </c>
      <c r="L31" s="7" t="s">
        <v>55</v>
      </c>
      <c r="M31" s="24">
        <v>0</v>
      </c>
      <c r="N31" s="23">
        <f t="shared" si="4"/>
        <v>0</v>
      </c>
      <c r="O31" s="24">
        <v>5</v>
      </c>
      <c r="P31" s="23">
        <f t="shared" si="5"/>
        <v>0.034482758620689655</v>
      </c>
      <c r="Q31" s="24">
        <f t="shared" si="9"/>
        <v>5</v>
      </c>
      <c r="R31" s="23">
        <f t="shared" si="6"/>
        <v>0.024271844660194174</v>
      </c>
      <c r="S31" s="24">
        <v>664</v>
      </c>
      <c r="T31" s="23">
        <f t="shared" si="10"/>
        <v>0.03121620986319402</v>
      </c>
      <c r="U31" s="61">
        <f t="shared" si="11"/>
        <v>0.007530120481927711</v>
      </c>
    </row>
    <row r="32" spans="1:21" ht="14.25" customHeight="1">
      <c r="A32" s="22" t="s">
        <v>3</v>
      </c>
      <c r="B32" s="22">
        <v>61</v>
      </c>
      <c r="C32" s="59">
        <f aca="true" t="shared" si="12" ref="C32:I32">SUM(C30:C31)</f>
        <v>1</v>
      </c>
      <c r="D32" s="60">
        <f t="shared" si="12"/>
        <v>145</v>
      </c>
      <c r="E32" s="59">
        <f t="shared" si="12"/>
        <v>1</v>
      </c>
      <c r="F32" s="60">
        <f t="shared" si="12"/>
        <v>206</v>
      </c>
      <c r="G32" s="59">
        <f t="shared" si="12"/>
        <v>1</v>
      </c>
      <c r="H32" s="60">
        <f t="shared" si="12"/>
        <v>21271</v>
      </c>
      <c r="I32" s="59">
        <f t="shared" si="12"/>
        <v>1</v>
      </c>
      <c r="J32" s="61">
        <f>F32/H32</f>
        <v>0.009684547035870433</v>
      </c>
      <c r="L32" s="7" t="s">
        <v>68</v>
      </c>
      <c r="M32" s="24">
        <v>3</v>
      </c>
      <c r="N32" s="23">
        <f t="shared" si="4"/>
        <v>0.04918032786885246</v>
      </c>
      <c r="O32" s="24">
        <v>12</v>
      </c>
      <c r="P32" s="23">
        <f t="shared" si="5"/>
        <v>0.08275862068965517</v>
      </c>
      <c r="Q32" s="24">
        <f t="shared" si="9"/>
        <v>15</v>
      </c>
      <c r="R32" s="23">
        <f t="shared" si="6"/>
        <v>0.07281553398058252</v>
      </c>
      <c r="S32" s="24">
        <v>467</v>
      </c>
      <c r="T32" s="23">
        <f t="shared" si="10"/>
        <v>0.02195477410558977</v>
      </c>
      <c r="U32" s="61">
        <f t="shared" si="11"/>
        <v>0.032119914346895075</v>
      </c>
    </row>
    <row r="33" spans="12:21" ht="14.25" customHeight="1">
      <c r="L33" s="7" t="s">
        <v>56</v>
      </c>
      <c r="M33" s="24">
        <v>0</v>
      </c>
      <c r="N33" s="23">
        <f t="shared" si="4"/>
        <v>0</v>
      </c>
      <c r="O33" s="24">
        <v>3</v>
      </c>
      <c r="P33" s="23">
        <f t="shared" si="5"/>
        <v>0.020689655172413793</v>
      </c>
      <c r="Q33" s="24">
        <f t="shared" si="9"/>
        <v>3</v>
      </c>
      <c r="R33" s="23">
        <f t="shared" si="6"/>
        <v>0.014563106796116505</v>
      </c>
      <c r="S33" s="24">
        <v>1142</v>
      </c>
      <c r="T33" s="23">
        <f t="shared" si="10"/>
        <v>0.05368811997555357</v>
      </c>
      <c r="U33" s="61">
        <f t="shared" si="11"/>
        <v>0.002626970227670753</v>
      </c>
    </row>
    <row r="34" spans="2:21" ht="14.25" customHeight="1">
      <c r="B34" s="1"/>
      <c r="C34" s="13"/>
      <c r="D34" s="1"/>
      <c r="E34" s="13"/>
      <c r="F34" s="1"/>
      <c r="G34" s="13"/>
      <c r="H34" s="1"/>
      <c r="I34" s="1"/>
      <c r="J34" s="1"/>
      <c r="L34" s="7" t="s">
        <v>57</v>
      </c>
      <c r="M34" s="24">
        <v>6</v>
      </c>
      <c r="N34" s="23">
        <f t="shared" si="4"/>
        <v>0.09836065573770492</v>
      </c>
      <c r="O34" s="24">
        <v>16</v>
      </c>
      <c r="P34" s="23">
        <f t="shared" si="5"/>
        <v>0.1103448275862069</v>
      </c>
      <c r="Q34" s="24">
        <f t="shared" si="9"/>
        <v>22</v>
      </c>
      <c r="R34" s="23">
        <f t="shared" si="6"/>
        <v>0.10679611650485436</v>
      </c>
      <c r="S34" s="24">
        <v>877</v>
      </c>
      <c r="T34" s="23">
        <f t="shared" si="10"/>
        <v>0.04122984344882704</v>
      </c>
      <c r="U34" s="61">
        <f t="shared" si="11"/>
        <v>0.02508551881413911</v>
      </c>
    </row>
    <row r="35" spans="1:21" ht="14.25" customHeight="1">
      <c r="A35" s="70" t="s">
        <v>37</v>
      </c>
      <c r="B35" s="97" t="s">
        <v>25</v>
      </c>
      <c r="C35" s="105"/>
      <c r="D35" s="105"/>
      <c r="E35" s="105"/>
      <c r="F35" s="105"/>
      <c r="G35" s="106"/>
      <c r="H35" s="100" t="s">
        <v>26</v>
      </c>
      <c r="I35" s="107"/>
      <c r="J35" s="72" t="s">
        <v>27</v>
      </c>
      <c r="L35" s="7" t="s">
        <v>58</v>
      </c>
      <c r="M35" s="24">
        <v>0</v>
      </c>
      <c r="N35" s="23">
        <f t="shared" si="4"/>
        <v>0</v>
      </c>
      <c r="O35" s="24">
        <v>1</v>
      </c>
      <c r="P35" s="23">
        <f t="shared" si="5"/>
        <v>0.006896551724137931</v>
      </c>
      <c r="Q35" s="24">
        <f t="shared" si="9"/>
        <v>1</v>
      </c>
      <c r="R35" s="23">
        <f t="shared" si="6"/>
        <v>0.0048543689320388345</v>
      </c>
      <c r="S35" s="24">
        <v>1333</v>
      </c>
      <c r="T35" s="23">
        <f t="shared" si="10"/>
        <v>0.06266748154764704</v>
      </c>
      <c r="U35" s="61">
        <f t="shared" si="11"/>
        <v>0.0007501875468867217</v>
      </c>
    </row>
    <row r="36" spans="1:21" ht="14.25" customHeight="1">
      <c r="A36" s="103"/>
      <c r="B36" s="75" t="s">
        <v>28</v>
      </c>
      <c r="C36" s="110"/>
      <c r="D36" s="75" t="s">
        <v>8</v>
      </c>
      <c r="E36" s="110"/>
      <c r="F36" s="75" t="s">
        <v>3</v>
      </c>
      <c r="G36" s="110"/>
      <c r="H36" s="108"/>
      <c r="I36" s="109"/>
      <c r="J36" s="73"/>
      <c r="L36" s="7" t="s">
        <v>59</v>
      </c>
      <c r="M36" s="24">
        <v>1</v>
      </c>
      <c r="N36" s="23">
        <f t="shared" si="4"/>
        <v>0.01639344262295082</v>
      </c>
      <c r="O36" s="24">
        <v>0</v>
      </c>
      <c r="P36" s="23">
        <f t="shared" si="5"/>
        <v>0</v>
      </c>
      <c r="Q36" s="24">
        <f t="shared" si="9"/>
        <v>1</v>
      </c>
      <c r="R36" s="23">
        <f t="shared" si="6"/>
        <v>0.0048543689320388345</v>
      </c>
      <c r="S36" s="24">
        <v>1218</v>
      </c>
      <c r="T36" s="23">
        <f t="shared" si="10"/>
        <v>0.05726105965869024</v>
      </c>
      <c r="U36" s="61">
        <f t="shared" si="11"/>
        <v>0.0008210180623973727</v>
      </c>
    </row>
    <row r="37" spans="1:21" ht="14.25" customHeight="1">
      <c r="A37" s="104"/>
      <c r="B37" s="16" t="s">
        <v>29</v>
      </c>
      <c r="C37" s="21" t="s">
        <v>13</v>
      </c>
      <c r="D37" s="16" t="s">
        <v>29</v>
      </c>
      <c r="E37" s="21" t="s">
        <v>13</v>
      </c>
      <c r="F37" s="16" t="s">
        <v>29</v>
      </c>
      <c r="G37" s="21" t="s">
        <v>13</v>
      </c>
      <c r="H37" s="16" t="s">
        <v>29</v>
      </c>
      <c r="I37" s="16" t="s">
        <v>13</v>
      </c>
      <c r="J37" s="74"/>
      <c r="L37" s="7" t="s">
        <v>60</v>
      </c>
      <c r="M37" s="24">
        <v>0</v>
      </c>
      <c r="N37" s="23">
        <f t="shared" si="4"/>
        <v>0</v>
      </c>
      <c r="O37" s="24">
        <v>0</v>
      </c>
      <c r="P37" s="23">
        <f t="shared" si="5"/>
        <v>0</v>
      </c>
      <c r="Q37" s="24">
        <f t="shared" si="9"/>
        <v>0</v>
      </c>
      <c r="R37" s="23">
        <f t="shared" si="6"/>
        <v>0</v>
      </c>
      <c r="S37" s="24">
        <v>312</v>
      </c>
      <c r="T37" s="23">
        <f t="shared" si="10"/>
        <v>0.014667857646561045</v>
      </c>
      <c r="U37" s="61">
        <f t="shared" si="11"/>
        <v>0</v>
      </c>
    </row>
    <row r="38" spans="1:21" ht="14.25" customHeight="1">
      <c r="A38" s="8" t="s">
        <v>38</v>
      </c>
      <c r="B38" s="7">
        <v>13</v>
      </c>
      <c r="C38" s="23">
        <f>B38/B40</f>
        <v>0.21311475409836064</v>
      </c>
      <c r="D38" s="24">
        <v>68</v>
      </c>
      <c r="E38" s="23">
        <f>D38/D40</f>
        <v>0.4689655172413793</v>
      </c>
      <c r="F38" s="24">
        <f>B38+D38</f>
        <v>81</v>
      </c>
      <c r="G38" s="23">
        <f>F38/F40</f>
        <v>0.3932038834951456</v>
      </c>
      <c r="H38" s="24">
        <v>17141</v>
      </c>
      <c r="I38" s="23">
        <f>H38/H40</f>
        <v>0.8058389356400734</v>
      </c>
      <c r="J38" s="61">
        <f>F38/H38</f>
        <v>0.004725511930459133</v>
      </c>
      <c r="L38" s="7" t="s">
        <v>61</v>
      </c>
      <c r="M38" s="24">
        <v>7</v>
      </c>
      <c r="N38" s="23">
        <f t="shared" si="4"/>
        <v>0.11475409836065574</v>
      </c>
      <c r="O38" s="24">
        <v>14</v>
      </c>
      <c r="P38" s="23">
        <f t="shared" si="5"/>
        <v>0.09655172413793103</v>
      </c>
      <c r="Q38" s="24">
        <f t="shared" si="9"/>
        <v>21</v>
      </c>
      <c r="R38" s="23">
        <f t="shared" si="6"/>
        <v>0.10194174757281553</v>
      </c>
      <c r="S38" s="24">
        <v>823</v>
      </c>
      <c r="T38" s="23">
        <f t="shared" si="10"/>
        <v>0.03869117577922994</v>
      </c>
      <c r="U38" s="61">
        <f t="shared" si="11"/>
        <v>0.02551640340218712</v>
      </c>
    </row>
    <row r="39" spans="1:21" ht="14.25" customHeight="1">
      <c r="A39" s="8" t="s">
        <v>39</v>
      </c>
      <c r="B39" s="7">
        <v>48</v>
      </c>
      <c r="C39" s="23">
        <f>B39/B40</f>
        <v>0.7868852459016393</v>
      </c>
      <c r="D39" s="24">
        <v>77</v>
      </c>
      <c r="E39" s="23">
        <f>D39/D40</f>
        <v>0.5310344827586206</v>
      </c>
      <c r="F39" s="24">
        <f>B39+D39</f>
        <v>125</v>
      </c>
      <c r="G39" s="23">
        <f>F39/F40</f>
        <v>0.6067961165048543</v>
      </c>
      <c r="H39" s="24">
        <v>4130</v>
      </c>
      <c r="I39" s="23">
        <f>H39/H40</f>
        <v>0.19416106435992667</v>
      </c>
      <c r="J39" s="61">
        <f>F39/H39</f>
        <v>0.03026634382566586</v>
      </c>
      <c r="L39" s="7" t="s">
        <v>62</v>
      </c>
      <c r="M39" s="24">
        <v>0</v>
      </c>
      <c r="N39" s="23">
        <f t="shared" si="4"/>
        <v>0</v>
      </c>
      <c r="O39" s="24">
        <v>0</v>
      </c>
      <c r="P39" s="23">
        <f t="shared" si="5"/>
        <v>0</v>
      </c>
      <c r="Q39" s="24">
        <f t="shared" si="9"/>
        <v>0</v>
      </c>
      <c r="R39" s="23">
        <f t="shared" si="6"/>
        <v>0</v>
      </c>
      <c r="S39" s="24">
        <v>321</v>
      </c>
      <c r="T39" s="23">
        <f t="shared" si="10"/>
        <v>0.01509096892482723</v>
      </c>
      <c r="U39" s="61">
        <f t="shared" si="11"/>
        <v>0</v>
      </c>
    </row>
    <row r="40" spans="1:21" ht="14.25" customHeight="1">
      <c r="A40" s="22" t="s">
        <v>3</v>
      </c>
      <c r="B40" s="22">
        <f aca="true" t="shared" si="13" ref="B40:I40">SUM(B38:B39)</f>
        <v>61</v>
      </c>
      <c r="C40" s="59">
        <f t="shared" si="13"/>
        <v>1</v>
      </c>
      <c r="D40" s="60">
        <f t="shared" si="13"/>
        <v>145</v>
      </c>
      <c r="E40" s="59">
        <f t="shared" si="13"/>
        <v>1</v>
      </c>
      <c r="F40" s="60">
        <f t="shared" si="13"/>
        <v>206</v>
      </c>
      <c r="G40" s="59">
        <f t="shared" si="13"/>
        <v>1</v>
      </c>
      <c r="H40" s="60">
        <f t="shared" si="13"/>
        <v>21271</v>
      </c>
      <c r="I40" s="59">
        <f t="shared" si="13"/>
        <v>1</v>
      </c>
      <c r="J40" s="61">
        <f>F40/H40</f>
        <v>0.009684547035870433</v>
      </c>
      <c r="L40" s="22" t="s">
        <v>3</v>
      </c>
      <c r="M40" s="22">
        <f>SUM(M18:M39)</f>
        <v>61</v>
      </c>
      <c r="N40" s="59">
        <f aca="true" t="shared" si="14" ref="N40:S40">SUM(N18:N39)</f>
        <v>1.0000000000000002</v>
      </c>
      <c r="O40" s="60">
        <f t="shared" si="14"/>
        <v>145</v>
      </c>
      <c r="P40" s="59">
        <v>1</v>
      </c>
      <c r="Q40" s="60">
        <f t="shared" si="14"/>
        <v>206</v>
      </c>
      <c r="R40" s="59">
        <v>1</v>
      </c>
      <c r="S40" s="60">
        <f t="shared" si="14"/>
        <v>21271</v>
      </c>
      <c r="T40" s="59">
        <v>1</v>
      </c>
      <c r="U40" s="61">
        <f t="shared" si="11"/>
        <v>0.009684547035870433</v>
      </c>
    </row>
    <row r="41" spans="2:10" ht="12.75">
      <c r="B41" s="1"/>
      <c r="C41" s="13"/>
      <c r="D41" s="1"/>
      <c r="E41" s="13"/>
      <c r="F41" s="1"/>
      <c r="G41" s="13"/>
      <c r="H41" s="1"/>
      <c r="I41" s="1"/>
      <c r="J41" s="1"/>
    </row>
    <row r="42" spans="2:10" ht="12.75">
      <c r="B42" s="1"/>
      <c r="C42" s="13"/>
      <c r="D42" s="1"/>
      <c r="E42" s="13"/>
      <c r="F42" s="1"/>
      <c r="G42" s="13"/>
      <c r="H42" s="1"/>
      <c r="I42" s="1"/>
      <c r="J42" s="1"/>
    </row>
    <row r="43" ht="12.75" customHeight="1"/>
    <row r="44" ht="26.25" customHeight="1"/>
    <row r="49" spans="2:10" ht="12.75">
      <c r="B49" s="1"/>
      <c r="C49" s="13"/>
      <c r="D49" s="1"/>
      <c r="E49" s="13"/>
      <c r="F49" s="1"/>
      <c r="G49" s="13"/>
      <c r="H49" s="1"/>
      <c r="I49" s="1"/>
      <c r="J49" s="1"/>
    </row>
    <row r="50" spans="2:10" ht="12.75">
      <c r="B50" s="1"/>
      <c r="C50" s="13"/>
      <c r="D50" s="1"/>
      <c r="E50" s="13"/>
      <c r="F50" s="1"/>
      <c r="G50" s="13"/>
      <c r="H50" s="1"/>
      <c r="I50" s="1"/>
      <c r="J50" s="1"/>
    </row>
    <row r="53" ht="12.75" customHeight="1"/>
    <row r="54" ht="27.75" customHeight="1"/>
    <row r="55" spans="19:21" ht="12.75">
      <c r="S55" s="26">
        <v>106</v>
      </c>
      <c r="T55" s="27">
        <v>41</v>
      </c>
      <c r="U55" s="28">
        <v>47</v>
      </c>
    </row>
    <row r="56" spans="19:21" ht="12.75">
      <c r="S56" s="26">
        <v>106</v>
      </c>
      <c r="T56" s="27">
        <v>41</v>
      </c>
      <c r="U56" s="28">
        <v>47</v>
      </c>
    </row>
    <row r="57" spans="19:21" ht="12.75">
      <c r="S57" s="26">
        <v>106</v>
      </c>
      <c r="T57" s="27">
        <v>41</v>
      </c>
      <c r="U57" s="28">
        <v>47</v>
      </c>
    </row>
    <row r="58" spans="19:21" ht="12.75">
      <c r="S58" s="26">
        <v>106</v>
      </c>
      <c r="T58" s="27">
        <v>41</v>
      </c>
      <c r="U58" s="28">
        <v>47</v>
      </c>
    </row>
    <row r="59" spans="19:21" ht="12.75">
      <c r="S59" s="26">
        <v>106</v>
      </c>
      <c r="T59" s="27">
        <v>41</v>
      </c>
      <c r="U59" s="28">
        <v>47</v>
      </c>
    </row>
    <row r="60" spans="19:21" ht="12.75">
      <c r="S60" s="26">
        <v>106</v>
      </c>
      <c r="T60" s="27">
        <v>41</v>
      </c>
      <c r="U60" s="28">
        <v>47</v>
      </c>
    </row>
    <row r="61" spans="19:21" ht="12.75">
      <c r="S61" s="26">
        <v>106</v>
      </c>
      <c r="T61" s="27">
        <v>41</v>
      </c>
      <c r="U61" s="28">
        <v>47</v>
      </c>
    </row>
    <row r="62" spans="19:21" ht="12.75">
      <c r="S62" s="26">
        <v>106</v>
      </c>
      <c r="T62" s="27">
        <v>41</v>
      </c>
      <c r="U62" s="28">
        <v>47</v>
      </c>
    </row>
    <row r="63" spans="19:21" ht="12.75">
      <c r="S63" s="26">
        <v>106</v>
      </c>
      <c r="T63" s="27">
        <v>41</v>
      </c>
      <c r="U63" s="28">
        <v>47</v>
      </c>
    </row>
    <row r="64" spans="19:21" ht="12.75">
      <c r="S64" s="26">
        <v>106</v>
      </c>
      <c r="T64" s="27">
        <v>41</v>
      </c>
      <c r="U64" s="28">
        <v>47</v>
      </c>
    </row>
    <row r="65" spans="19:21" ht="12.75">
      <c r="S65" s="26">
        <v>106</v>
      </c>
      <c r="T65" s="27">
        <v>41</v>
      </c>
      <c r="U65" s="28">
        <v>47</v>
      </c>
    </row>
    <row r="66" spans="19:21" ht="12.75">
      <c r="S66" s="26">
        <v>106</v>
      </c>
      <c r="T66" s="27">
        <v>41</v>
      </c>
      <c r="U66" s="28">
        <v>47</v>
      </c>
    </row>
    <row r="67" spans="19:21" ht="12.75">
      <c r="S67" s="26">
        <v>106</v>
      </c>
      <c r="T67" s="27">
        <v>41</v>
      </c>
      <c r="U67" s="28">
        <v>47</v>
      </c>
    </row>
    <row r="68" spans="19:21" ht="12.75">
      <c r="S68" s="26">
        <v>106</v>
      </c>
      <c r="T68" s="27">
        <v>41</v>
      </c>
      <c r="U68" s="28">
        <v>47</v>
      </c>
    </row>
    <row r="69" spans="19:21" ht="12.75">
      <c r="S69" s="26">
        <v>106</v>
      </c>
      <c r="T69" s="27">
        <v>41</v>
      </c>
      <c r="U69" s="28">
        <v>47</v>
      </c>
    </row>
    <row r="70" spans="19:21" ht="12.75">
      <c r="S70" s="26">
        <v>106</v>
      </c>
      <c r="T70" s="27">
        <v>41</v>
      </c>
      <c r="U70" s="28">
        <v>47</v>
      </c>
    </row>
    <row r="71" spans="19:21" ht="12.75">
      <c r="S71" s="26">
        <v>106</v>
      </c>
      <c r="T71" s="27">
        <v>41</v>
      </c>
      <c r="U71" s="28">
        <v>47</v>
      </c>
    </row>
    <row r="72" spans="19:21" ht="12.75">
      <c r="S72" s="26">
        <v>106</v>
      </c>
      <c r="T72" s="27">
        <v>41</v>
      </c>
      <c r="U72" s="28">
        <v>47</v>
      </c>
    </row>
    <row r="73" spans="19:21" ht="12.75">
      <c r="S73" s="26">
        <v>106</v>
      </c>
      <c r="T73" s="27">
        <v>41</v>
      </c>
      <c r="U73" s="28">
        <v>47</v>
      </c>
    </row>
    <row r="74" spans="19:21" ht="12.75">
      <c r="S74" s="26">
        <v>106</v>
      </c>
      <c r="T74" s="27">
        <v>41</v>
      </c>
      <c r="U74" s="28">
        <v>47</v>
      </c>
    </row>
    <row r="75" spans="19:21" ht="12.75">
      <c r="S75" s="26">
        <v>106</v>
      </c>
      <c r="T75" s="27">
        <v>41</v>
      </c>
      <c r="U75" s="28">
        <v>47</v>
      </c>
    </row>
    <row r="76" spans="19:21" ht="12.75">
      <c r="S76" s="26">
        <v>106</v>
      </c>
      <c r="T76" s="27">
        <v>41</v>
      </c>
      <c r="U76" s="28">
        <v>47</v>
      </c>
    </row>
    <row r="77" spans="19:21" ht="11.25" customHeight="1">
      <c r="S77" s="26">
        <v>106</v>
      </c>
      <c r="T77" s="27">
        <v>41</v>
      </c>
      <c r="U77" s="28">
        <v>47</v>
      </c>
    </row>
    <row r="78" spans="19:21" ht="12.75">
      <c r="S78" s="26">
        <v>106</v>
      </c>
      <c r="T78" s="27">
        <v>41</v>
      </c>
      <c r="U78" s="28">
        <v>47</v>
      </c>
    </row>
    <row r="79" spans="3:20" ht="12.75">
      <c r="C79" s="29"/>
      <c r="E79" s="29"/>
      <c r="F79"/>
      <c r="G79" s="29"/>
      <c r="H79"/>
      <c r="J79"/>
      <c r="S79" s="26">
        <v>106</v>
      </c>
      <c r="T79" s="27">
        <v>41</v>
      </c>
    </row>
    <row r="80" spans="3:20" ht="12.75">
      <c r="C80" s="29"/>
      <c r="E80" s="29"/>
      <c r="F80"/>
      <c r="G80" s="29"/>
      <c r="H80"/>
      <c r="J80"/>
      <c r="T80" s="27">
        <v>41</v>
      </c>
    </row>
  </sheetData>
  <mergeCells count="45">
    <mergeCell ref="L15:L17"/>
    <mergeCell ref="M15:R15"/>
    <mergeCell ref="B6:J6"/>
    <mergeCell ref="A8:A10"/>
    <mergeCell ref="B8:G8"/>
    <mergeCell ref="H8:I9"/>
    <mergeCell ref="J8:J10"/>
    <mergeCell ref="B9:C9"/>
    <mergeCell ref="D9:E9"/>
    <mergeCell ref="F9:G9"/>
    <mergeCell ref="A35:A37"/>
    <mergeCell ref="B35:G35"/>
    <mergeCell ref="H35:I36"/>
    <mergeCell ref="J35:J37"/>
    <mergeCell ref="B36:C36"/>
    <mergeCell ref="D36:E36"/>
    <mergeCell ref="F36:G36"/>
    <mergeCell ref="M6:U6"/>
    <mergeCell ref="L8:L10"/>
    <mergeCell ref="M8:R8"/>
    <mergeCell ref="S8:T9"/>
    <mergeCell ref="U8:U10"/>
    <mergeCell ref="M9:N9"/>
    <mergeCell ref="O9:P9"/>
    <mergeCell ref="Q9:R9"/>
    <mergeCell ref="M16:N16"/>
    <mergeCell ref="O16:P16"/>
    <mergeCell ref="Q16:R16"/>
    <mergeCell ref="A15:A17"/>
    <mergeCell ref="B15:G15"/>
    <mergeCell ref="H15:I16"/>
    <mergeCell ref="J15:J17"/>
    <mergeCell ref="B16:C16"/>
    <mergeCell ref="D16:E16"/>
    <mergeCell ref="F16:G16"/>
    <mergeCell ref="A1:U1"/>
    <mergeCell ref="B27:G27"/>
    <mergeCell ref="H27:I28"/>
    <mergeCell ref="J27:J29"/>
    <mergeCell ref="A27:A29"/>
    <mergeCell ref="B28:C28"/>
    <mergeCell ref="D28:E28"/>
    <mergeCell ref="F28:G28"/>
    <mergeCell ref="S15:T16"/>
    <mergeCell ref="U15:U17"/>
  </mergeCells>
  <printOptions/>
  <pageMargins left="0.82" right="0.19" top="0.17" bottom="0.19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 Coney</dc:creator>
  <cp:keywords/>
  <dc:description/>
  <cp:lastModifiedBy>adcjw2</cp:lastModifiedBy>
  <cp:lastPrinted>2009-05-26T15:16:43Z</cp:lastPrinted>
  <dcterms:created xsi:type="dcterms:W3CDTF">2009-05-13T11:06:30Z</dcterms:created>
  <dcterms:modified xsi:type="dcterms:W3CDTF">2009-05-26T15:16:45Z</dcterms:modified>
  <cp:category/>
  <cp:version/>
  <cp:contentType/>
  <cp:contentStatus/>
</cp:coreProperties>
</file>