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872" activeTab="0"/>
  </bookViews>
  <sheets>
    <sheet name="APPENDIX I" sheetId="1" r:id="rId1"/>
    <sheet name="APPENDIX II" sheetId="2" r:id="rId2"/>
    <sheet name="APPENDIX III" sheetId="3" r:id="rId3"/>
  </sheets>
  <definedNames>
    <definedName name="_xlnm.Print_Area" localSheetId="2">'APPENDIX III'!$A$1:$R$87</definedName>
  </definedNames>
  <calcPr fullCalcOnLoad="1"/>
</workbook>
</file>

<file path=xl/sharedStrings.xml><?xml version="1.0" encoding="utf-8"?>
<sst xmlns="http://schemas.openxmlformats.org/spreadsheetml/2006/main" count="236" uniqueCount="74">
  <si>
    <t>Gender</t>
  </si>
  <si>
    <t>Ethnicity</t>
  </si>
  <si>
    <t>Age on entry</t>
  </si>
  <si>
    <t>Disability</t>
  </si>
  <si>
    <t>Level</t>
  </si>
  <si>
    <t>Major</t>
  </si>
  <si>
    <t>Under 21</t>
  </si>
  <si>
    <t>Formal reprimand</t>
  </si>
  <si>
    <t>Reduce marks in 1 module</t>
  </si>
  <si>
    <t>Reduce marks in more than 1 module</t>
  </si>
  <si>
    <t>APPENDIX I - Incidence and type of Academic Misconduct</t>
  </si>
  <si>
    <t>Exam Hall</t>
  </si>
  <si>
    <t>Plagiarism and Other</t>
  </si>
  <si>
    <t>Total</t>
  </si>
  <si>
    <t>2003-04</t>
  </si>
  <si>
    <t>Minor</t>
  </si>
  <si>
    <t>2004-05</t>
  </si>
  <si>
    <t>APPENDIX II - Analysis of Penalties Imposed for Academic Misconduct</t>
  </si>
  <si>
    <t>Penalty</t>
  </si>
  <si>
    <t>Type of Academic Misconduct</t>
  </si>
  <si>
    <t>No</t>
  </si>
  <si>
    <t>%</t>
  </si>
  <si>
    <t>No penalty</t>
  </si>
  <si>
    <t>Reduce marks in 1 module and withdraw reassessment rights</t>
  </si>
  <si>
    <t>Reduce marks in more than 1 module and withdraw reassessment rights</t>
  </si>
  <si>
    <t>White</t>
  </si>
  <si>
    <t>LUSAD</t>
  </si>
  <si>
    <t>BME</t>
  </si>
  <si>
    <t>Academic Misconduct</t>
  </si>
  <si>
    <t>Total Population</t>
  </si>
  <si>
    <t>AM as a % of Total Pop.</t>
  </si>
  <si>
    <t xml:space="preserve">Major </t>
  </si>
  <si>
    <t>No.</t>
  </si>
  <si>
    <t>Male</t>
  </si>
  <si>
    <t>Female</t>
  </si>
  <si>
    <t>Other</t>
  </si>
  <si>
    <t>Not known / Refused</t>
  </si>
  <si>
    <t>Yes</t>
  </si>
  <si>
    <t>Fee Status</t>
  </si>
  <si>
    <t>Home</t>
  </si>
  <si>
    <t>International</t>
  </si>
  <si>
    <t>Undergraduate</t>
  </si>
  <si>
    <t>Postgraduate</t>
  </si>
  <si>
    <t>21 and over</t>
  </si>
  <si>
    <t>Unknown</t>
  </si>
  <si>
    <t>Department</t>
  </si>
  <si>
    <t>Aero and Auto Eng</t>
  </si>
  <si>
    <t>Business School</t>
  </si>
  <si>
    <t>Chemical Engineering</t>
  </si>
  <si>
    <t>Chemistry</t>
  </si>
  <si>
    <t>Civil and Building Eng</t>
  </si>
  <si>
    <t>Computer Science</t>
  </si>
  <si>
    <t>Design and Technlogy</t>
  </si>
  <si>
    <t>Economics</t>
  </si>
  <si>
    <t>Elec and Elec Eng</t>
  </si>
  <si>
    <t>Engineering Faculty</t>
  </si>
  <si>
    <t>English and Drama</t>
  </si>
  <si>
    <t>European Studies / PIRES</t>
  </si>
  <si>
    <t>Geography</t>
  </si>
  <si>
    <t>Human Sciences</t>
  </si>
  <si>
    <t>Information Science</t>
  </si>
  <si>
    <t>IPTME</t>
  </si>
  <si>
    <t>Mathematical Sciences</t>
  </si>
  <si>
    <t>Mech and Man Eng</t>
  </si>
  <si>
    <t>PESSRM / SSES</t>
  </si>
  <si>
    <t>Physics</t>
  </si>
  <si>
    <t>Social Sciences</t>
  </si>
  <si>
    <t xml:space="preserve">Note: The total student population for the purposes of this report includes all students who were registered to be assessed </t>
  </si>
  <si>
    <t>APPENDIX III - Incidence of Academic Misconduct against Total Population</t>
  </si>
  <si>
    <t>2005-06</t>
  </si>
  <si>
    <t>Informal reprimand</t>
  </si>
  <si>
    <t>TLSC Engineering</t>
  </si>
  <si>
    <t>Termination of studies</t>
  </si>
  <si>
    <t>in at least one module in 2005-06.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</si>
</sst>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0.00;[Red]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9" fontId="0" fillId="0" borderId="0" xfId="0" applyNumberFormat="1" applyFill="1" applyAlignment="1">
      <alignment/>
    </xf>
    <xf numFmtId="9" fontId="5" fillId="0" borderId="0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5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70" fontId="5" fillId="3" borderId="1" xfId="0" applyNumberFormat="1" applyFont="1" applyFill="1" applyBorder="1" applyAlignment="1">
      <alignment horizontal="center"/>
    </xf>
    <xf numFmtId="170" fontId="5" fillId="0" borderId="1" xfId="0" applyNumberFormat="1" applyFont="1" applyFill="1" applyBorder="1" applyAlignment="1">
      <alignment horizontal="center"/>
    </xf>
    <xf numFmtId="170" fontId="5" fillId="0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7"/>
  <sheetViews>
    <sheetView tabSelected="1" workbookViewId="0" topLeftCell="A1">
      <selection activeCell="H14" sqref="H14"/>
    </sheetView>
  </sheetViews>
  <sheetFormatPr defaultColWidth="9.140625" defaultRowHeight="12.75"/>
  <cols>
    <col min="2" max="10" width="7.57421875" style="0" bestFit="1" customWidth="1"/>
  </cols>
  <sheetData>
    <row r="1" spans="1:10" ht="12.75">
      <c r="A1" s="6" t="s">
        <v>10</v>
      </c>
      <c r="B1" s="2"/>
      <c r="C1" s="2"/>
      <c r="D1" s="2"/>
      <c r="E1" s="2"/>
      <c r="F1" s="2"/>
      <c r="G1" s="2"/>
      <c r="H1" s="2"/>
      <c r="I1" s="2"/>
      <c r="J1" s="2"/>
    </row>
    <row r="3" spans="1:10" ht="12.75">
      <c r="A3" s="41"/>
      <c r="B3" s="42" t="s">
        <v>11</v>
      </c>
      <c r="C3" s="43"/>
      <c r="D3" s="44"/>
      <c r="E3" s="42" t="s">
        <v>12</v>
      </c>
      <c r="F3" s="45"/>
      <c r="G3" s="44"/>
      <c r="H3" s="42" t="s">
        <v>13</v>
      </c>
      <c r="I3" s="43"/>
      <c r="J3" s="46"/>
    </row>
    <row r="4" spans="1:10" ht="12.75">
      <c r="A4" s="41"/>
      <c r="B4" s="3" t="s">
        <v>14</v>
      </c>
      <c r="C4" s="3" t="s">
        <v>16</v>
      </c>
      <c r="D4" s="7" t="s">
        <v>69</v>
      </c>
      <c r="E4" s="3" t="s">
        <v>14</v>
      </c>
      <c r="F4" s="3" t="s">
        <v>16</v>
      </c>
      <c r="G4" s="7" t="s">
        <v>69</v>
      </c>
      <c r="H4" s="4" t="s">
        <v>14</v>
      </c>
      <c r="I4" s="4" t="s">
        <v>16</v>
      </c>
      <c r="J4" s="7" t="s">
        <v>69</v>
      </c>
    </row>
    <row r="5" spans="1:10" ht="12.75">
      <c r="A5" s="40" t="s">
        <v>5</v>
      </c>
      <c r="B5" s="5">
        <v>53</v>
      </c>
      <c r="C5" s="5">
        <v>54</v>
      </c>
      <c r="D5" s="8">
        <v>24</v>
      </c>
      <c r="E5" s="5">
        <v>10</v>
      </c>
      <c r="F5" s="5">
        <v>15</v>
      </c>
      <c r="G5" s="8">
        <v>9</v>
      </c>
      <c r="H5" s="5">
        <v>63</v>
      </c>
      <c r="I5" s="5">
        <v>69</v>
      </c>
      <c r="J5" s="8">
        <f>SUM(D5+G5)</f>
        <v>33</v>
      </c>
    </row>
    <row r="6" spans="1:10" ht="12.75">
      <c r="A6" s="40" t="s">
        <v>15</v>
      </c>
      <c r="B6" s="5">
        <v>0</v>
      </c>
      <c r="C6" s="5">
        <v>0</v>
      </c>
      <c r="D6" s="8">
        <v>7</v>
      </c>
      <c r="E6" s="5">
        <v>65</v>
      </c>
      <c r="F6" s="5">
        <v>85</v>
      </c>
      <c r="G6" s="8">
        <v>118</v>
      </c>
      <c r="H6" s="5">
        <v>65</v>
      </c>
      <c r="I6" s="5">
        <v>85</v>
      </c>
      <c r="J6" s="8">
        <f>SUM(D6+G6)</f>
        <v>125</v>
      </c>
    </row>
    <row r="7" spans="1:10" ht="12.75">
      <c r="A7" s="40" t="s">
        <v>13</v>
      </c>
      <c r="B7" s="7">
        <v>53</v>
      </c>
      <c r="C7" s="7">
        <v>54</v>
      </c>
      <c r="D7" s="7">
        <f>SUM(D5:D6)</f>
        <v>31</v>
      </c>
      <c r="E7" s="7">
        <v>75</v>
      </c>
      <c r="F7" s="7">
        <v>100</v>
      </c>
      <c r="G7" s="7">
        <v>127</v>
      </c>
      <c r="H7" s="7">
        <v>128</v>
      </c>
      <c r="I7" s="7">
        <v>154</v>
      </c>
      <c r="J7" s="7">
        <v>158</v>
      </c>
    </row>
  </sheetData>
  <mergeCells count="4">
    <mergeCell ref="A3:A4"/>
    <mergeCell ref="B3:D3"/>
    <mergeCell ref="E3:G3"/>
    <mergeCell ref="H3:J3"/>
  </mergeCells>
  <printOptions/>
  <pageMargins left="0.75" right="0.75" top="1" bottom="1" header="0.5" footer="0.5"/>
  <pageSetup horizontalDpi="1200" verticalDpi="1200" orientation="portrait" paperSize="9" r:id="rId1"/>
  <headerFooter alignWithMargins="0">
    <oddHeader>&amp;RLTC07-P30b
7 June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U15"/>
  <sheetViews>
    <sheetView workbookViewId="0" topLeftCell="A1">
      <selection activeCell="A19" sqref="A19"/>
    </sheetView>
  </sheetViews>
  <sheetFormatPr defaultColWidth="9.140625" defaultRowHeight="12.75"/>
  <cols>
    <col min="1" max="1" width="50.57421875" style="0" customWidth="1"/>
    <col min="2" max="2" width="3.8515625" style="0" customWidth="1"/>
    <col min="3" max="3" width="4.8515625" style="0" customWidth="1"/>
    <col min="4" max="4" width="4.140625" style="0" customWidth="1"/>
    <col min="5" max="5" width="3.57421875" style="0" bestFit="1" customWidth="1"/>
    <col min="6" max="6" width="4.00390625" style="0" customWidth="1"/>
    <col min="7" max="7" width="4.421875" style="0" bestFit="1" customWidth="1"/>
    <col min="8" max="8" width="1.1484375" style="0" customWidth="1"/>
    <col min="9" max="9" width="3.7109375" style="0" customWidth="1"/>
    <col min="10" max="10" width="4.421875" style="0" bestFit="1" customWidth="1"/>
    <col min="11" max="11" width="3.421875" style="0" customWidth="1"/>
    <col min="12" max="12" width="3.57421875" style="0" bestFit="1" customWidth="1"/>
    <col min="13" max="13" width="4.140625" style="0" customWidth="1"/>
    <col min="14" max="14" width="4.421875" style="0" bestFit="1" customWidth="1"/>
    <col min="15" max="15" width="1.1484375" style="0" customWidth="1"/>
    <col min="16" max="16" width="4.00390625" style="0" customWidth="1"/>
    <col min="17" max="17" width="4.421875" style="0" bestFit="1" customWidth="1"/>
    <col min="18" max="18" width="3.57421875" style="0" customWidth="1"/>
    <col min="19" max="19" width="4.421875" style="0" bestFit="1" customWidth="1"/>
    <col min="20" max="20" width="3.57421875" style="0" bestFit="1" customWidth="1"/>
    <col min="21" max="21" width="5.140625" style="0" customWidth="1"/>
  </cols>
  <sheetData>
    <row r="1" s="2" customFormat="1" ht="12.75">
      <c r="A1" s="6" t="s">
        <v>17</v>
      </c>
    </row>
    <row r="3" spans="1:21" ht="12.75">
      <c r="A3" s="51" t="s">
        <v>18</v>
      </c>
      <c r="B3" s="50" t="s">
        <v>14</v>
      </c>
      <c r="C3" s="50"/>
      <c r="D3" s="50"/>
      <c r="E3" s="50"/>
      <c r="F3" s="50"/>
      <c r="G3" s="50"/>
      <c r="H3" s="16"/>
      <c r="I3" s="50" t="s">
        <v>16</v>
      </c>
      <c r="J3" s="50"/>
      <c r="K3" s="50"/>
      <c r="L3" s="50"/>
      <c r="M3" s="50"/>
      <c r="N3" s="50"/>
      <c r="O3" s="17"/>
      <c r="P3" s="50" t="s">
        <v>69</v>
      </c>
      <c r="Q3" s="50"/>
      <c r="R3" s="50"/>
      <c r="S3" s="50"/>
      <c r="T3" s="50"/>
      <c r="U3" s="50"/>
    </row>
    <row r="4" spans="1:21" ht="12.75">
      <c r="A4" s="52"/>
      <c r="B4" s="50" t="s">
        <v>19</v>
      </c>
      <c r="C4" s="50"/>
      <c r="D4" s="50"/>
      <c r="E4" s="50"/>
      <c r="F4" s="50"/>
      <c r="G4" s="50"/>
      <c r="H4" s="16"/>
      <c r="I4" s="50" t="s">
        <v>19</v>
      </c>
      <c r="J4" s="50"/>
      <c r="K4" s="50"/>
      <c r="L4" s="50"/>
      <c r="M4" s="50"/>
      <c r="N4" s="50"/>
      <c r="O4" s="17"/>
      <c r="P4" s="50" t="s">
        <v>19</v>
      </c>
      <c r="Q4" s="50"/>
      <c r="R4" s="50"/>
      <c r="S4" s="50"/>
      <c r="T4" s="50"/>
      <c r="U4" s="50"/>
    </row>
    <row r="5" spans="1:21" ht="12.75">
      <c r="A5" s="52"/>
      <c r="B5" s="47" t="s">
        <v>5</v>
      </c>
      <c r="C5" s="49"/>
      <c r="D5" s="47" t="s">
        <v>15</v>
      </c>
      <c r="E5" s="48"/>
      <c r="F5" s="47" t="s">
        <v>13</v>
      </c>
      <c r="G5" s="48"/>
      <c r="H5" s="10"/>
      <c r="I5" s="47" t="s">
        <v>5</v>
      </c>
      <c r="J5" s="49"/>
      <c r="K5" s="47" t="s">
        <v>15</v>
      </c>
      <c r="L5" s="48"/>
      <c r="M5" s="47" t="s">
        <v>13</v>
      </c>
      <c r="N5" s="48"/>
      <c r="O5" s="2"/>
      <c r="P5" s="47" t="s">
        <v>5</v>
      </c>
      <c r="Q5" s="49"/>
      <c r="R5" s="47" t="s">
        <v>15</v>
      </c>
      <c r="S5" s="48"/>
      <c r="T5" s="47" t="s">
        <v>13</v>
      </c>
      <c r="U5" s="48"/>
    </row>
    <row r="6" spans="1:21" ht="12.75">
      <c r="A6" s="53"/>
      <c r="B6" s="15" t="s">
        <v>20</v>
      </c>
      <c r="C6" s="15" t="s">
        <v>21</v>
      </c>
      <c r="D6" s="15" t="s">
        <v>20</v>
      </c>
      <c r="E6" s="15" t="s">
        <v>21</v>
      </c>
      <c r="F6" s="15" t="s">
        <v>20</v>
      </c>
      <c r="G6" s="15" t="s">
        <v>21</v>
      </c>
      <c r="H6" s="10"/>
      <c r="I6" s="15" t="s">
        <v>20</v>
      </c>
      <c r="J6" s="15" t="s">
        <v>21</v>
      </c>
      <c r="K6" s="15" t="s">
        <v>20</v>
      </c>
      <c r="L6" s="15" t="s">
        <v>21</v>
      </c>
      <c r="M6" s="15" t="s">
        <v>20</v>
      </c>
      <c r="N6" s="15" t="s">
        <v>21</v>
      </c>
      <c r="O6" s="2"/>
      <c r="P6" s="15" t="s">
        <v>20</v>
      </c>
      <c r="Q6" s="15" t="s">
        <v>21</v>
      </c>
      <c r="R6" s="15" t="s">
        <v>20</v>
      </c>
      <c r="S6" s="15" t="s">
        <v>21</v>
      </c>
      <c r="T6" s="15" t="s">
        <v>20</v>
      </c>
      <c r="U6" s="15" t="s">
        <v>21</v>
      </c>
    </row>
    <row r="7" spans="1:21" ht="12.75">
      <c r="A7" s="14" t="s">
        <v>22</v>
      </c>
      <c r="B7" s="11">
        <v>17</v>
      </c>
      <c r="C7" s="12">
        <v>27</v>
      </c>
      <c r="D7" s="11">
        <v>0</v>
      </c>
      <c r="E7" s="12">
        <v>0</v>
      </c>
      <c r="F7" s="14">
        <v>17</v>
      </c>
      <c r="G7" s="39">
        <v>13.3</v>
      </c>
      <c r="H7" s="10"/>
      <c r="I7" s="11">
        <v>0</v>
      </c>
      <c r="J7" s="12">
        <v>0</v>
      </c>
      <c r="K7" s="11">
        <v>0</v>
      </c>
      <c r="L7" s="12">
        <v>0</v>
      </c>
      <c r="M7" s="14">
        <v>0</v>
      </c>
      <c r="N7" s="39">
        <v>0</v>
      </c>
      <c r="O7" s="2"/>
      <c r="P7" s="11">
        <v>0</v>
      </c>
      <c r="Q7" s="12">
        <v>0</v>
      </c>
      <c r="R7" s="11">
        <v>1</v>
      </c>
      <c r="S7" s="12">
        <v>0.8</v>
      </c>
      <c r="T7" s="14">
        <v>1</v>
      </c>
      <c r="U7" s="39">
        <v>0.6</v>
      </c>
    </row>
    <row r="8" spans="1:21" ht="12.75">
      <c r="A8" s="14" t="s">
        <v>70</v>
      </c>
      <c r="B8" s="11">
        <v>0</v>
      </c>
      <c r="C8" s="12">
        <v>0</v>
      </c>
      <c r="D8" s="11">
        <v>0</v>
      </c>
      <c r="E8" s="12">
        <v>0</v>
      </c>
      <c r="F8" s="14">
        <v>0</v>
      </c>
      <c r="G8" s="39">
        <v>0</v>
      </c>
      <c r="H8" s="10"/>
      <c r="I8" s="11">
        <v>0</v>
      </c>
      <c r="J8" s="12">
        <v>0</v>
      </c>
      <c r="K8" s="11">
        <v>0</v>
      </c>
      <c r="L8" s="12">
        <v>0</v>
      </c>
      <c r="M8" s="14">
        <v>0</v>
      </c>
      <c r="N8" s="39">
        <v>0</v>
      </c>
      <c r="O8" s="2"/>
      <c r="P8" s="11">
        <v>0</v>
      </c>
      <c r="Q8" s="12">
        <v>0</v>
      </c>
      <c r="R8" s="11">
        <v>3</v>
      </c>
      <c r="S8" s="12">
        <v>2.4</v>
      </c>
      <c r="T8" s="14">
        <v>3</v>
      </c>
      <c r="U8" s="39">
        <v>1.9</v>
      </c>
    </row>
    <row r="9" spans="1:21" ht="12.75">
      <c r="A9" s="14" t="s">
        <v>7</v>
      </c>
      <c r="B9" s="11">
        <v>5</v>
      </c>
      <c r="C9" s="12">
        <v>7.9</v>
      </c>
      <c r="D9" s="11">
        <v>13</v>
      </c>
      <c r="E9" s="12">
        <v>20</v>
      </c>
      <c r="F9" s="14">
        <v>18</v>
      </c>
      <c r="G9" s="39">
        <v>14.1</v>
      </c>
      <c r="H9" s="10"/>
      <c r="I9" s="11">
        <v>36</v>
      </c>
      <c r="J9" s="12">
        <v>52.2</v>
      </c>
      <c r="K9" s="11">
        <v>12</v>
      </c>
      <c r="L9" s="12">
        <v>14.1</v>
      </c>
      <c r="M9" s="14">
        <v>48</v>
      </c>
      <c r="N9" s="39">
        <v>31.2</v>
      </c>
      <c r="O9" s="2"/>
      <c r="P9" s="11">
        <v>8</v>
      </c>
      <c r="Q9" s="12">
        <v>24.3</v>
      </c>
      <c r="R9" s="11">
        <v>15</v>
      </c>
      <c r="S9" s="12">
        <v>12</v>
      </c>
      <c r="T9" s="14">
        <f>SUM(P9+R9)</f>
        <v>23</v>
      </c>
      <c r="U9" s="39">
        <v>14.6</v>
      </c>
    </row>
    <row r="10" spans="1:21" ht="12.75">
      <c r="A10" s="14" t="s">
        <v>8</v>
      </c>
      <c r="B10" s="11">
        <v>24</v>
      </c>
      <c r="C10" s="12">
        <v>38.1</v>
      </c>
      <c r="D10" s="11">
        <v>52</v>
      </c>
      <c r="E10" s="12">
        <v>80</v>
      </c>
      <c r="F10" s="14">
        <v>76</v>
      </c>
      <c r="G10" s="39">
        <v>59.4</v>
      </c>
      <c r="H10" s="10"/>
      <c r="I10" s="11">
        <v>27</v>
      </c>
      <c r="J10" s="12">
        <v>39.1</v>
      </c>
      <c r="K10" s="11">
        <v>73</v>
      </c>
      <c r="L10" s="12">
        <v>85.9</v>
      </c>
      <c r="M10" s="14">
        <v>100</v>
      </c>
      <c r="N10" s="39">
        <v>64.9</v>
      </c>
      <c r="O10" s="2"/>
      <c r="P10" s="11">
        <v>20</v>
      </c>
      <c r="Q10" s="12">
        <v>60.6</v>
      </c>
      <c r="R10" s="11">
        <v>106</v>
      </c>
      <c r="S10" s="12">
        <v>84.8</v>
      </c>
      <c r="T10" s="14">
        <v>126</v>
      </c>
      <c r="U10" s="39">
        <v>79.7</v>
      </c>
    </row>
    <row r="11" spans="1:21" ht="12.75">
      <c r="A11" s="14" t="s">
        <v>23</v>
      </c>
      <c r="B11" s="11">
        <v>13</v>
      </c>
      <c r="C11" s="12">
        <v>20.6</v>
      </c>
      <c r="D11" s="11">
        <v>0</v>
      </c>
      <c r="E11" s="12">
        <v>0</v>
      </c>
      <c r="F11" s="14">
        <v>13</v>
      </c>
      <c r="G11" s="39">
        <v>10.2</v>
      </c>
      <c r="H11" s="10"/>
      <c r="I11" s="11">
        <v>3</v>
      </c>
      <c r="J11" s="12">
        <v>4.3</v>
      </c>
      <c r="K11" s="11">
        <v>0</v>
      </c>
      <c r="L11" s="12">
        <v>0</v>
      </c>
      <c r="M11" s="14">
        <v>3</v>
      </c>
      <c r="N11" s="39">
        <v>1.9</v>
      </c>
      <c r="O11" s="2"/>
      <c r="P11" s="11">
        <v>3</v>
      </c>
      <c r="Q11" s="12">
        <v>9.1</v>
      </c>
      <c r="R11" s="11">
        <v>0</v>
      </c>
      <c r="S11" s="12">
        <v>0</v>
      </c>
      <c r="T11" s="14">
        <v>3</v>
      </c>
      <c r="U11" s="39">
        <v>1.9</v>
      </c>
    </row>
    <row r="12" spans="1:21" ht="12.75">
      <c r="A12" s="14" t="s">
        <v>9</v>
      </c>
      <c r="B12" s="11">
        <v>0</v>
      </c>
      <c r="C12" s="12">
        <v>0</v>
      </c>
      <c r="D12" s="11">
        <v>0</v>
      </c>
      <c r="E12" s="12">
        <v>0</v>
      </c>
      <c r="F12" s="14">
        <v>1</v>
      </c>
      <c r="G12" s="39">
        <v>0.8</v>
      </c>
      <c r="H12" s="10"/>
      <c r="I12" s="11">
        <v>2</v>
      </c>
      <c r="J12" s="12">
        <v>2.9</v>
      </c>
      <c r="K12" s="11">
        <v>0</v>
      </c>
      <c r="L12" s="12">
        <v>0</v>
      </c>
      <c r="M12" s="14">
        <v>2</v>
      </c>
      <c r="N12" s="39">
        <v>1.3</v>
      </c>
      <c r="O12" s="2"/>
      <c r="P12" s="11">
        <v>1</v>
      </c>
      <c r="Q12" s="12">
        <v>3</v>
      </c>
      <c r="R12" s="11">
        <v>0</v>
      </c>
      <c r="S12" s="12">
        <v>0</v>
      </c>
      <c r="T12" s="14">
        <v>1</v>
      </c>
      <c r="U12" s="39">
        <v>0.6</v>
      </c>
    </row>
    <row r="13" spans="1:21" ht="12.75">
      <c r="A13" s="14" t="s">
        <v>24</v>
      </c>
      <c r="B13" s="11">
        <v>4</v>
      </c>
      <c r="C13" s="12">
        <v>6.3</v>
      </c>
      <c r="D13" s="11">
        <v>0</v>
      </c>
      <c r="E13" s="12">
        <v>0</v>
      </c>
      <c r="F13" s="14">
        <v>3</v>
      </c>
      <c r="G13" s="39">
        <v>2.3</v>
      </c>
      <c r="H13" s="10"/>
      <c r="I13" s="11">
        <v>1</v>
      </c>
      <c r="J13" s="12">
        <v>1.4</v>
      </c>
      <c r="K13" s="11">
        <v>0</v>
      </c>
      <c r="L13" s="12">
        <v>0</v>
      </c>
      <c r="M13" s="14">
        <v>1</v>
      </c>
      <c r="N13" s="39">
        <v>0.6</v>
      </c>
      <c r="O13" s="2"/>
      <c r="P13" s="11">
        <v>0</v>
      </c>
      <c r="Q13" s="12">
        <v>0</v>
      </c>
      <c r="R13" s="11">
        <v>0</v>
      </c>
      <c r="S13" s="12">
        <v>0</v>
      </c>
      <c r="T13" s="14">
        <v>0</v>
      </c>
      <c r="U13" s="39">
        <v>0</v>
      </c>
    </row>
    <row r="14" spans="1:21" ht="12.75">
      <c r="A14" s="14" t="s">
        <v>72</v>
      </c>
      <c r="B14" s="11">
        <v>0</v>
      </c>
      <c r="C14" s="12">
        <v>0</v>
      </c>
      <c r="D14" s="11">
        <v>0</v>
      </c>
      <c r="E14" s="12">
        <v>0</v>
      </c>
      <c r="F14" s="14">
        <v>0</v>
      </c>
      <c r="G14" s="39">
        <v>0</v>
      </c>
      <c r="H14" s="10"/>
      <c r="I14" s="11">
        <v>0</v>
      </c>
      <c r="J14" s="12">
        <v>0</v>
      </c>
      <c r="K14" s="11">
        <v>0</v>
      </c>
      <c r="L14" s="12">
        <v>0</v>
      </c>
      <c r="M14" s="14">
        <v>0</v>
      </c>
      <c r="N14" s="39">
        <v>0</v>
      </c>
      <c r="O14" s="2"/>
      <c r="P14" s="11">
        <v>1</v>
      </c>
      <c r="Q14" s="12">
        <v>3</v>
      </c>
      <c r="R14" s="11">
        <v>0</v>
      </c>
      <c r="S14" s="12">
        <v>0</v>
      </c>
      <c r="T14" s="14">
        <v>1</v>
      </c>
      <c r="U14" s="39">
        <v>0.6</v>
      </c>
    </row>
    <row r="15" spans="1:21" ht="12.75">
      <c r="A15" s="39" t="s">
        <v>13</v>
      </c>
      <c r="B15" s="39">
        <f>SUM(B7:B14)</f>
        <v>63</v>
      </c>
      <c r="C15" s="39">
        <v>100</v>
      </c>
      <c r="D15" s="39">
        <v>65</v>
      </c>
      <c r="E15" s="39">
        <v>100</v>
      </c>
      <c r="F15" s="39">
        <f>SUM(F7:F14)</f>
        <v>128</v>
      </c>
      <c r="G15" s="39">
        <v>100</v>
      </c>
      <c r="H15" s="13"/>
      <c r="I15" s="39">
        <v>69</v>
      </c>
      <c r="J15" s="39">
        <v>100</v>
      </c>
      <c r="K15" s="39">
        <v>85</v>
      </c>
      <c r="L15" s="39">
        <v>100</v>
      </c>
      <c r="M15" s="39">
        <v>154</v>
      </c>
      <c r="N15" s="39">
        <v>100</v>
      </c>
      <c r="O15" s="2"/>
      <c r="P15" s="39">
        <f>SUM(P7:P14)</f>
        <v>33</v>
      </c>
      <c r="Q15" s="39">
        <v>100</v>
      </c>
      <c r="R15" s="39">
        <f>SUM(R7:R14)</f>
        <v>125</v>
      </c>
      <c r="S15" s="39">
        <v>100</v>
      </c>
      <c r="T15" s="39">
        <f>SUM(T7:T14)</f>
        <v>158</v>
      </c>
      <c r="U15" s="39">
        <v>100</v>
      </c>
    </row>
  </sheetData>
  <mergeCells count="16">
    <mergeCell ref="P3:U3"/>
    <mergeCell ref="A3:A6"/>
    <mergeCell ref="I5:J5"/>
    <mergeCell ref="K5:L5"/>
    <mergeCell ref="M5:N5"/>
    <mergeCell ref="B3:G3"/>
    <mergeCell ref="I3:N3"/>
    <mergeCell ref="B4:G4"/>
    <mergeCell ref="I4:N4"/>
    <mergeCell ref="P4:U4"/>
    <mergeCell ref="T5:U5"/>
    <mergeCell ref="P5:Q5"/>
    <mergeCell ref="B5:C5"/>
    <mergeCell ref="D5:E5"/>
    <mergeCell ref="F5:G5"/>
    <mergeCell ref="R5:S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7"/>
  <sheetViews>
    <sheetView workbookViewId="0" topLeftCell="I1">
      <selection activeCell="Q9" sqref="Q9"/>
    </sheetView>
  </sheetViews>
  <sheetFormatPr defaultColWidth="9.140625" defaultRowHeight="12.75"/>
  <cols>
    <col min="1" max="1" width="18.8515625" style="0" customWidth="1"/>
    <col min="2" max="2" width="4.140625" style="2" customWidth="1"/>
    <col min="4" max="4" width="3.140625" style="0" customWidth="1"/>
    <col min="6" max="6" width="3.57421875" style="0" customWidth="1"/>
    <col min="7" max="7" width="4.8515625" style="0" customWidth="1"/>
    <col min="8" max="8" width="7.28125" style="33" bestFit="1" customWidth="1"/>
    <col min="9" max="9" width="5.00390625" style="0" customWidth="1"/>
    <col min="10" max="10" width="5.8515625" style="33" customWidth="1"/>
    <col min="11" max="11" width="4.28125" style="0" customWidth="1"/>
    <col min="12" max="12" width="6.421875" style="33" customWidth="1"/>
    <col min="13" max="13" width="6.421875" style="0" customWidth="1"/>
    <col min="14" max="14" width="6.57421875" style="0" customWidth="1"/>
    <col min="15" max="15" width="9.57421875" style="0" customWidth="1"/>
  </cols>
  <sheetData>
    <row r="1" spans="1:15" ht="12.75">
      <c r="A1" s="6" t="s">
        <v>68</v>
      </c>
      <c r="C1" s="2"/>
      <c r="D1" s="2"/>
      <c r="E1" s="2"/>
      <c r="F1" s="2"/>
      <c r="G1" s="2"/>
      <c r="H1" s="30"/>
      <c r="I1" s="2"/>
      <c r="J1" s="30"/>
      <c r="K1" s="2"/>
      <c r="L1" s="30"/>
      <c r="M1" s="2"/>
      <c r="N1" s="2"/>
      <c r="O1" s="2"/>
    </row>
    <row r="2" spans="1:15" ht="12.75">
      <c r="A2" s="18" t="s">
        <v>67</v>
      </c>
      <c r="B2" s="18"/>
      <c r="C2" s="19"/>
      <c r="D2" s="2"/>
      <c r="E2" s="2"/>
      <c r="F2" s="2"/>
      <c r="G2" s="2"/>
      <c r="H2" s="30"/>
      <c r="I2" s="2"/>
      <c r="J2" s="30"/>
      <c r="K2" s="2"/>
      <c r="L2" s="30"/>
      <c r="M2" s="2"/>
      <c r="N2" s="2"/>
      <c r="O2" s="2"/>
    </row>
    <row r="3" spans="1:15" ht="12.75">
      <c r="A3" s="18" t="s">
        <v>73</v>
      </c>
      <c r="B3" s="18"/>
      <c r="C3" s="19"/>
      <c r="D3" s="2"/>
      <c r="E3" s="2"/>
      <c r="F3" s="2"/>
      <c r="G3" s="2"/>
      <c r="H3" s="30"/>
      <c r="I3" s="2"/>
      <c r="J3" s="30"/>
      <c r="K3" s="2"/>
      <c r="L3" s="30"/>
      <c r="M3" s="2"/>
      <c r="N3" s="2"/>
      <c r="O3" s="2"/>
    </row>
    <row r="4" spans="1:15" ht="12.75">
      <c r="A4" s="2"/>
      <c r="C4" s="2"/>
      <c r="D4" s="2"/>
      <c r="E4" s="2"/>
      <c r="F4" s="2"/>
      <c r="G4" s="2"/>
      <c r="H4" s="30"/>
      <c r="I4" s="2"/>
      <c r="J4" s="30"/>
      <c r="K4" s="2"/>
      <c r="L4" s="30"/>
      <c r="M4" s="2"/>
      <c r="N4" s="2"/>
      <c r="O4" s="2"/>
    </row>
    <row r="5" spans="1:15" ht="12.75">
      <c r="A5" s="20"/>
      <c r="B5" s="20"/>
      <c r="C5" s="9" t="s">
        <v>14</v>
      </c>
      <c r="D5" s="21"/>
      <c r="E5" s="9" t="s">
        <v>16</v>
      </c>
      <c r="F5" s="2"/>
      <c r="G5" s="63" t="s">
        <v>69</v>
      </c>
      <c r="H5" s="64"/>
      <c r="I5" s="64"/>
      <c r="J5" s="64"/>
      <c r="K5" s="64"/>
      <c r="L5" s="64"/>
      <c r="M5" s="64"/>
      <c r="N5" s="64"/>
      <c r="O5" s="64"/>
    </row>
    <row r="6" spans="1:15" ht="12.75">
      <c r="A6" s="20"/>
      <c r="B6" s="10"/>
      <c r="C6" s="22"/>
      <c r="D6" s="2"/>
      <c r="E6" s="22"/>
      <c r="F6" s="2"/>
      <c r="G6" s="20"/>
      <c r="H6" s="31"/>
      <c r="I6" s="22"/>
      <c r="J6" s="31"/>
      <c r="K6" s="22"/>
      <c r="L6" s="31"/>
      <c r="M6" s="23"/>
      <c r="N6" s="23"/>
      <c r="O6" s="22"/>
    </row>
    <row r="7" spans="1:15" ht="12.75" customHeight="1">
      <c r="A7" s="68" t="s">
        <v>0</v>
      </c>
      <c r="B7" s="24"/>
      <c r="C7" s="65" t="s">
        <v>30</v>
      </c>
      <c r="D7" s="2"/>
      <c r="E7" s="65" t="s">
        <v>30</v>
      </c>
      <c r="F7" s="2"/>
      <c r="G7" s="54" t="s">
        <v>28</v>
      </c>
      <c r="H7" s="55"/>
      <c r="I7" s="55"/>
      <c r="J7" s="55"/>
      <c r="K7" s="55"/>
      <c r="L7" s="56"/>
      <c r="M7" s="59" t="s">
        <v>29</v>
      </c>
      <c r="N7" s="60"/>
      <c r="O7" s="65" t="s">
        <v>30</v>
      </c>
    </row>
    <row r="8" spans="1:15" ht="32.25" customHeight="1">
      <c r="A8" s="69"/>
      <c r="B8" s="25"/>
      <c r="C8" s="66"/>
      <c r="D8" s="2"/>
      <c r="E8" s="66"/>
      <c r="F8" s="2"/>
      <c r="G8" s="57" t="s">
        <v>31</v>
      </c>
      <c r="H8" s="58"/>
      <c r="I8" s="57" t="s">
        <v>15</v>
      </c>
      <c r="J8" s="58"/>
      <c r="K8" s="57" t="s">
        <v>13</v>
      </c>
      <c r="L8" s="58"/>
      <c r="M8" s="61"/>
      <c r="N8" s="62"/>
      <c r="O8" s="66"/>
    </row>
    <row r="9" spans="1:15" ht="12.75">
      <c r="A9" s="70"/>
      <c r="B9" s="10"/>
      <c r="C9" s="67"/>
      <c r="D9" s="2"/>
      <c r="E9" s="67"/>
      <c r="F9" s="2"/>
      <c r="G9" s="9" t="s">
        <v>32</v>
      </c>
      <c r="H9" s="32" t="s">
        <v>21</v>
      </c>
      <c r="I9" s="9" t="s">
        <v>32</v>
      </c>
      <c r="J9" s="32" t="s">
        <v>21</v>
      </c>
      <c r="K9" s="9" t="s">
        <v>32</v>
      </c>
      <c r="L9" s="32" t="s">
        <v>21</v>
      </c>
      <c r="M9" s="9" t="s">
        <v>32</v>
      </c>
      <c r="N9" s="9" t="s">
        <v>21</v>
      </c>
      <c r="O9" s="67"/>
    </row>
    <row r="10" spans="1:15" ht="12.75">
      <c r="A10" s="34" t="s">
        <v>33</v>
      </c>
      <c r="B10" s="26"/>
      <c r="C10" s="27">
        <v>1.1</v>
      </c>
      <c r="D10" s="2"/>
      <c r="E10" s="27">
        <v>1.2</v>
      </c>
      <c r="F10" s="2"/>
      <c r="G10" s="11">
        <v>23</v>
      </c>
      <c r="H10" s="36" t="e">
        <f>G10/W10</f>
        <v>#DIV/0!</v>
      </c>
      <c r="I10" s="28">
        <v>99</v>
      </c>
      <c r="J10" s="36">
        <f>SUM(I10/I12)</f>
        <v>0.792</v>
      </c>
      <c r="K10" s="28">
        <f>SUM(G10+I10)</f>
        <v>122</v>
      </c>
      <c r="L10" s="36">
        <f>SUM(K10/K12)</f>
        <v>0.7721518987341772</v>
      </c>
      <c r="M10" s="28">
        <v>8648</v>
      </c>
      <c r="N10" s="37">
        <f>SUM(M10/M12)</f>
        <v>0.6257144924390421</v>
      </c>
      <c r="O10" s="38">
        <f>SUM(K10/M10)</f>
        <v>0.014107308048103609</v>
      </c>
    </row>
    <row r="11" spans="1:15" ht="12.75">
      <c r="A11" s="34" t="s">
        <v>34</v>
      </c>
      <c r="B11" s="26"/>
      <c r="C11" s="9">
        <v>0.8</v>
      </c>
      <c r="D11" s="2"/>
      <c r="E11" s="9">
        <v>0.9</v>
      </c>
      <c r="F11" s="2"/>
      <c r="G11" s="11">
        <v>10</v>
      </c>
      <c r="H11" s="36" t="e">
        <f>G11/W11</f>
        <v>#DIV/0!</v>
      </c>
      <c r="I11" s="28">
        <v>26</v>
      </c>
      <c r="J11" s="36">
        <f>SUM(I11/I12)</f>
        <v>0.208</v>
      </c>
      <c r="K11" s="28">
        <f>SUM(G11+I11)</f>
        <v>36</v>
      </c>
      <c r="L11" s="36">
        <f>SUM(K11/K12)</f>
        <v>0.22784810126582278</v>
      </c>
      <c r="M11" s="28">
        <v>5173</v>
      </c>
      <c r="N11" s="37">
        <f>SUM(M11/M12)</f>
        <v>0.37428550756095796</v>
      </c>
      <c r="O11" s="37">
        <f>SUM(K11/M11)</f>
        <v>0.0069592112893872024</v>
      </c>
    </row>
    <row r="12" spans="1:15" ht="12.75">
      <c r="A12" s="12" t="s">
        <v>13</v>
      </c>
      <c r="B12" s="26"/>
      <c r="C12" s="9">
        <v>0.9</v>
      </c>
      <c r="D12" s="2"/>
      <c r="E12" s="9">
        <v>1.1</v>
      </c>
      <c r="F12" s="2"/>
      <c r="G12" s="12">
        <v>33</v>
      </c>
      <c r="H12" s="32" t="e">
        <f aca="true" t="shared" si="0" ref="H12:N12">SUM(H10:H11)</f>
        <v>#DIV/0!</v>
      </c>
      <c r="I12" s="9">
        <f t="shared" si="0"/>
        <v>125</v>
      </c>
      <c r="J12" s="32">
        <f t="shared" si="0"/>
        <v>1</v>
      </c>
      <c r="K12" s="9">
        <f t="shared" si="0"/>
        <v>158</v>
      </c>
      <c r="L12" s="32">
        <f t="shared" si="0"/>
        <v>1</v>
      </c>
      <c r="M12" s="9">
        <f t="shared" si="0"/>
        <v>13821</v>
      </c>
      <c r="N12" s="32">
        <f t="shared" si="0"/>
        <v>1</v>
      </c>
      <c r="O12" s="37">
        <f>SUM(K12/M12)</f>
        <v>0.0114318790246726</v>
      </c>
    </row>
    <row r="13" spans="1:15" ht="12.75">
      <c r="A13" s="2"/>
      <c r="B13" s="29"/>
      <c r="C13" s="2"/>
      <c r="D13" s="2"/>
      <c r="E13" s="2"/>
      <c r="F13" s="2"/>
      <c r="G13" s="2"/>
      <c r="H13" s="30"/>
      <c r="I13" s="2"/>
      <c r="J13" s="30"/>
      <c r="K13" s="2"/>
      <c r="L13" s="30"/>
      <c r="M13" s="2"/>
      <c r="N13" s="2"/>
      <c r="O13" s="2"/>
    </row>
    <row r="14" spans="1:15" ht="12.75">
      <c r="A14" s="2"/>
      <c r="B14" s="29"/>
      <c r="C14" s="2"/>
      <c r="D14" s="2"/>
      <c r="E14" s="2"/>
      <c r="F14" s="2"/>
      <c r="G14" s="2"/>
      <c r="H14" s="30"/>
      <c r="I14" s="2"/>
      <c r="J14" s="30"/>
      <c r="K14" s="2"/>
      <c r="L14" s="30"/>
      <c r="M14" s="2"/>
      <c r="N14" s="2"/>
      <c r="O14" s="2"/>
    </row>
    <row r="15" spans="1:15" ht="12.75" customHeight="1">
      <c r="A15" s="68" t="s">
        <v>1</v>
      </c>
      <c r="B15" s="24"/>
      <c r="C15" s="65" t="s">
        <v>30</v>
      </c>
      <c r="D15" s="2"/>
      <c r="E15" s="65" t="s">
        <v>30</v>
      </c>
      <c r="F15" s="2"/>
      <c r="G15" s="54" t="s">
        <v>28</v>
      </c>
      <c r="H15" s="55"/>
      <c r="I15" s="55"/>
      <c r="J15" s="55"/>
      <c r="K15" s="55"/>
      <c r="L15" s="56"/>
      <c r="M15" s="59" t="s">
        <v>29</v>
      </c>
      <c r="N15" s="60"/>
      <c r="O15" s="65" t="s">
        <v>30</v>
      </c>
    </row>
    <row r="16" spans="1:15" ht="31.5" customHeight="1">
      <c r="A16" s="69"/>
      <c r="B16" s="25"/>
      <c r="C16" s="66"/>
      <c r="D16" s="2"/>
      <c r="E16" s="66"/>
      <c r="F16" s="2"/>
      <c r="G16" s="57" t="s">
        <v>31</v>
      </c>
      <c r="H16" s="58"/>
      <c r="I16" s="57" t="s">
        <v>15</v>
      </c>
      <c r="J16" s="58"/>
      <c r="K16" s="57" t="s">
        <v>13</v>
      </c>
      <c r="L16" s="58"/>
      <c r="M16" s="61"/>
      <c r="N16" s="62"/>
      <c r="O16" s="66"/>
    </row>
    <row r="17" spans="1:15" ht="12.75">
      <c r="A17" s="70"/>
      <c r="B17" s="10"/>
      <c r="C17" s="67"/>
      <c r="D17" s="2"/>
      <c r="E17" s="67"/>
      <c r="F17" s="2"/>
      <c r="G17" s="9" t="s">
        <v>32</v>
      </c>
      <c r="H17" s="32" t="s">
        <v>21</v>
      </c>
      <c r="I17" s="9" t="s">
        <v>32</v>
      </c>
      <c r="J17" s="32" t="s">
        <v>21</v>
      </c>
      <c r="K17" s="9" t="s">
        <v>32</v>
      </c>
      <c r="L17" s="32" t="s">
        <v>21</v>
      </c>
      <c r="M17" s="9" t="s">
        <v>32</v>
      </c>
      <c r="N17" s="9" t="s">
        <v>21</v>
      </c>
      <c r="O17" s="67"/>
    </row>
    <row r="18" spans="1:15" ht="12.75">
      <c r="A18" s="34" t="s">
        <v>25</v>
      </c>
      <c r="B18" s="26"/>
      <c r="C18" s="27">
        <v>0.6</v>
      </c>
      <c r="D18" s="2"/>
      <c r="E18" s="27">
        <v>0.7</v>
      </c>
      <c r="F18" s="2"/>
      <c r="G18" s="11">
        <v>11</v>
      </c>
      <c r="H18" s="36" t="e">
        <f>G18/W18</f>
        <v>#DIV/0!</v>
      </c>
      <c r="I18" s="28">
        <f>SUM(67+8)</f>
        <v>75</v>
      </c>
      <c r="J18" s="36">
        <f>SUM(I18/I22)</f>
        <v>0.6</v>
      </c>
      <c r="K18" s="28">
        <f>SUM(G18+I18)</f>
        <v>86</v>
      </c>
      <c r="L18" s="36">
        <f>SUM(K18/K22)</f>
        <v>0.5443037974683544</v>
      </c>
      <c r="M18" s="28">
        <v>10344</v>
      </c>
      <c r="N18" s="37">
        <f>SUM(M18/M22)</f>
        <v>0.7484263077924896</v>
      </c>
      <c r="O18" s="38">
        <f>SUM(K18/M18)</f>
        <v>0.008313998453209591</v>
      </c>
    </row>
    <row r="19" spans="1:15" ht="12.75">
      <c r="A19" s="34" t="s">
        <v>27</v>
      </c>
      <c r="B19" s="26"/>
      <c r="C19" s="27">
        <v>2.9</v>
      </c>
      <c r="D19" s="2"/>
      <c r="E19" s="27">
        <v>2.9</v>
      </c>
      <c r="F19" s="2"/>
      <c r="G19" s="11">
        <v>17</v>
      </c>
      <c r="H19" s="36" t="e">
        <f>G19/W19</f>
        <v>#DIV/0!</v>
      </c>
      <c r="I19" s="28">
        <v>35</v>
      </c>
      <c r="J19" s="36">
        <f>SUM(I19/I22)</f>
        <v>0.28</v>
      </c>
      <c r="K19" s="28">
        <f>SUM(G19+I19)</f>
        <v>52</v>
      </c>
      <c r="L19" s="36">
        <f>SUM(K19/K22)</f>
        <v>0.3291139240506329</v>
      </c>
      <c r="M19" s="28">
        <v>2638</v>
      </c>
      <c r="N19" s="37">
        <f>SUM(M19/M22)</f>
        <v>0.19086896751320453</v>
      </c>
      <c r="O19" s="38">
        <f>SUM(K19/M19)</f>
        <v>0.019711902956785442</v>
      </c>
    </row>
    <row r="20" spans="1:15" ht="12.75">
      <c r="A20" s="34" t="s">
        <v>35</v>
      </c>
      <c r="B20" s="26"/>
      <c r="C20" s="27">
        <v>1</v>
      </c>
      <c r="D20" s="2"/>
      <c r="E20" s="27">
        <v>1.7</v>
      </c>
      <c r="F20" s="2"/>
      <c r="G20" s="11">
        <v>0</v>
      </c>
      <c r="H20" s="36" t="e">
        <f>G20/W20</f>
        <v>#DIV/0!</v>
      </c>
      <c r="I20" s="28">
        <v>4</v>
      </c>
      <c r="J20" s="36">
        <f>SUM(I20/I22)</f>
        <v>0.032</v>
      </c>
      <c r="K20" s="28">
        <f>SUM(G20+I20)</f>
        <v>4</v>
      </c>
      <c r="L20" s="36">
        <f>SUM(K20/K22)</f>
        <v>0.02531645569620253</v>
      </c>
      <c r="M20" s="28">
        <v>100</v>
      </c>
      <c r="N20" s="37">
        <f>SUM(M20/M22)</f>
        <v>0.007235366471311772</v>
      </c>
      <c r="O20" s="38">
        <f>SUM(K20/M20)</f>
        <v>0.04</v>
      </c>
    </row>
    <row r="21" spans="1:15" ht="12.75">
      <c r="A21" s="34" t="s">
        <v>36</v>
      </c>
      <c r="B21" s="26"/>
      <c r="C21" s="9">
        <v>0</v>
      </c>
      <c r="D21" s="2"/>
      <c r="E21" s="9">
        <v>1</v>
      </c>
      <c r="F21" s="2"/>
      <c r="G21" s="11">
        <v>5</v>
      </c>
      <c r="H21" s="36" t="e">
        <f>G21/W21</f>
        <v>#DIV/0!</v>
      </c>
      <c r="I21" s="28">
        <v>11</v>
      </c>
      <c r="J21" s="36">
        <f>SUM(I21/I22)</f>
        <v>0.088</v>
      </c>
      <c r="K21" s="28">
        <f>SUM(G21+I21)</f>
        <v>16</v>
      </c>
      <c r="L21" s="36">
        <f>SUM(K21/K22)</f>
        <v>0.10126582278481013</v>
      </c>
      <c r="M21" s="28">
        <v>739</v>
      </c>
      <c r="N21" s="37">
        <f>SUM(M21/M22)</f>
        <v>0.05346935822299399</v>
      </c>
      <c r="O21" s="37">
        <f>SUM(K21/M21)</f>
        <v>0.02165087956698241</v>
      </c>
    </row>
    <row r="22" spans="1:15" ht="12.75">
      <c r="A22" s="12" t="s">
        <v>13</v>
      </c>
      <c r="B22" s="26"/>
      <c r="C22" s="9">
        <v>0.9</v>
      </c>
      <c r="D22" s="13"/>
      <c r="E22" s="9">
        <v>1.1</v>
      </c>
      <c r="F22" s="2"/>
      <c r="G22" s="12">
        <f aca="true" t="shared" si="1" ref="G22:L22">SUM(G18:G21)</f>
        <v>33</v>
      </c>
      <c r="H22" s="32" t="e">
        <f t="shared" si="1"/>
        <v>#DIV/0!</v>
      </c>
      <c r="I22" s="9">
        <f t="shared" si="1"/>
        <v>125</v>
      </c>
      <c r="J22" s="32">
        <f t="shared" si="1"/>
        <v>1</v>
      </c>
      <c r="K22" s="9">
        <f t="shared" si="1"/>
        <v>158</v>
      </c>
      <c r="L22" s="32">
        <f t="shared" si="1"/>
        <v>1</v>
      </c>
      <c r="M22" s="9">
        <f>SUM(M18:M21)</f>
        <v>13821</v>
      </c>
      <c r="N22" s="32">
        <f>SUM(N18:N21)</f>
        <v>1</v>
      </c>
      <c r="O22" s="37">
        <f>SUM(K22/M22)</f>
        <v>0.0114318790246726</v>
      </c>
    </row>
    <row r="23" spans="1:15" ht="12.75">
      <c r="A23" s="2"/>
      <c r="B23" s="29"/>
      <c r="C23" s="2"/>
      <c r="D23" s="2"/>
      <c r="E23" s="2"/>
      <c r="F23" s="2"/>
      <c r="G23" s="2"/>
      <c r="H23" s="30"/>
      <c r="I23" s="2"/>
      <c r="J23" s="30"/>
      <c r="K23" s="2"/>
      <c r="L23" s="30"/>
      <c r="M23" s="2"/>
      <c r="N23" s="2"/>
      <c r="O23" s="2"/>
    </row>
    <row r="24" spans="1:15" ht="12.75">
      <c r="A24" s="2"/>
      <c r="B24" s="29"/>
      <c r="C24" s="2"/>
      <c r="D24" s="2"/>
      <c r="E24" s="2"/>
      <c r="F24" s="2"/>
      <c r="G24" s="2"/>
      <c r="H24" s="30"/>
      <c r="I24" s="2"/>
      <c r="J24" s="30"/>
      <c r="K24" s="2"/>
      <c r="L24" s="30"/>
      <c r="M24" s="2"/>
      <c r="N24" s="2"/>
      <c r="O24" s="2"/>
    </row>
    <row r="25" spans="1:15" ht="12.75" customHeight="1">
      <c r="A25" s="68" t="s">
        <v>3</v>
      </c>
      <c r="B25" s="24"/>
      <c r="C25" s="65" t="s">
        <v>30</v>
      </c>
      <c r="D25" s="2"/>
      <c r="E25" s="65" t="s">
        <v>30</v>
      </c>
      <c r="F25" s="2"/>
      <c r="G25" s="54" t="s">
        <v>28</v>
      </c>
      <c r="H25" s="55"/>
      <c r="I25" s="55"/>
      <c r="J25" s="55"/>
      <c r="K25" s="55"/>
      <c r="L25" s="56"/>
      <c r="M25" s="59" t="s">
        <v>29</v>
      </c>
      <c r="N25" s="60"/>
      <c r="O25" s="65" t="s">
        <v>30</v>
      </c>
    </row>
    <row r="26" spans="1:15" ht="36" customHeight="1">
      <c r="A26" s="69"/>
      <c r="B26" s="25"/>
      <c r="C26" s="66"/>
      <c r="D26" s="2"/>
      <c r="E26" s="66"/>
      <c r="F26" s="2"/>
      <c r="G26" s="57" t="s">
        <v>31</v>
      </c>
      <c r="H26" s="58"/>
      <c r="I26" s="57" t="s">
        <v>15</v>
      </c>
      <c r="J26" s="58"/>
      <c r="K26" s="57" t="s">
        <v>13</v>
      </c>
      <c r="L26" s="58"/>
      <c r="M26" s="61"/>
      <c r="N26" s="62"/>
      <c r="O26" s="66"/>
    </row>
    <row r="27" spans="1:15" ht="12.75">
      <c r="A27" s="70"/>
      <c r="B27" s="10"/>
      <c r="C27" s="67"/>
      <c r="D27" s="2"/>
      <c r="E27" s="67"/>
      <c r="F27" s="2"/>
      <c r="G27" s="9" t="s">
        <v>32</v>
      </c>
      <c r="H27" s="32" t="s">
        <v>21</v>
      </c>
      <c r="I27" s="9" t="s">
        <v>32</v>
      </c>
      <c r="J27" s="32" t="s">
        <v>21</v>
      </c>
      <c r="K27" s="9" t="s">
        <v>32</v>
      </c>
      <c r="L27" s="32" t="s">
        <v>21</v>
      </c>
      <c r="M27" s="9" t="s">
        <v>32</v>
      </c>
      <c r="N27" s="9" t="s">
        <v>21</v>
      </c>
      <c r="O27" s="67"/>
    </row>
    <row r="28" spans="1:15" ht="12.75">
      <c r="A28" s="34" t="s">
        <v>37</v>
      </c>
      <c r="B28" s="26"/>
      <c r="C28" s="27">
        <v>0.8</v>
      </c>
      <c r="D28" s="2"/>
      <c r="E28" s="27">
        <v>0.6</v>
      </c>
      <c r="F28" s="2"/>
      <c r="G28" s="11">
        <v>0</v>
      </c>
      <c r="H28" s="36" t="e">
        <f>G28/W28</f>
        <v>#DIV/0!</v>
      </c>
      <c r="I28" s="28">
        <v>5</v>
      </c>
      <c r="J28" s="36">
        <f>SUM(I28/I30)</f>
        <v>0.04</v>
      </c>
      <c r="K28" s="28">
        <v>5</v>
      </c>
      <c r="L28" s="36">
        <f>SUM(K28/K29)</f>
        <v>0.032679738562091505</v>
      </c>
      <c r="M28" s="28">
        <v>921</v>
      </c>
      <c r="N28" s="37">
        <f>SUM(M28/M30)</f>
        <v>0.06663772520078141</v>
      </c>
      <c r="O28" s="38">
        <f>SUM(K28/M28)</f>
        <v>0.0054288816503800215</v>
      </c>
    </row>
    <row r="29" spans="1:15" ht="12.75">
      <c r="A29" s="34" t="s">
        <v>20</v>
      </c>
      <c r="B29" s="26"/>
      <c r="C29" s="27">
        <v>1</v>
      </c>
      <c r="D29" s="2"/>
      <c r="E29" s="27">
        <v>1.1</v>
      </c>
      <c r="F29" s="2"/>
      <c r="G29" s="11">
        <v>33</v>
      </c>
      <c r="H29" s="36" t="e">
        <f>G29/W29</f>
        <v>#DIV/0!</v>
      </c>
      <c r="I29" s="28">
        <f>SUM(107+13)</f>
        <v>120</v>
      </c>
      <c r="J29" s="36">
        <f>SUM(I29/I30)</f>
        <v>0.96</v>
      </c>
      <c r="K29" s="28">
        <f>SUM(G29+I29)</f>
        <v>153</v>
      </c>
      <c r="L29" s="36">
        <f>SUM(K29/K30)</f>
        <v>0.9683544303797469</v>
      </c>
      <c r="M29" s="28">
        <v>12900</v>
      </c>
      <c r="N29" s="37">
        <f>SUM(M29/M30)</f>
        <v>0.9333622747992186</v>
      </c>
      <c r="O29" s="38">
        <f>SUM(K29/M29)</f>
        <v>0.01186046511627907</v>
      </c>
    </row>
    <row r="30" spans="1:15" ht="12.75">
      <c r="A30" s="12" t="s">
        <v>13</v>
      </c>
      <c r="B30" s="26"/>
      <c r="C30" s="9">
        <v>0.9</v>
      </c>
      <c r="D30" s="13"/>
      <c r="E30" s="9">
        <v>1.1</v>
      </c>
      <c r="F30" s="2"/>
      <c r="G30" s="12">
        <v>33</v>
      </c>
      <c r="H30" s="32" t="e">
        <f aca="true" t="shared" si="2" ref="H30:N30">SUM(H28:H29)</f>
        <v>#DIV/0!</v>
      </c>
      <c r="I30" s="9">
        <f t="shared" si="2"/>
        <v>125</v>
      </c>
      <c r="J30" s="32">
        <f t="shared" si="2"/>
        <v>1</v>
      </c>
      <c r="K30" s="9">
        <f t="shared" si="2"/>
        <v>158</v>
      </c>
      <c r="L30" s="32">
        <f t="shared" si="2"/>
        <v>1.0010341689418385</v>
      </c>
      <c r="M30" s="9">
        <f t="shared" si="2"/>
        <v>13821</v>
      </c>
      <c r="N30" s="32">
        <f t="shared" si="2"/>
        <v>1</v>
      </c>
      <c r="O30" s="37">
        <f>SUM(K30/M30)</f>
        <v>0.0114318790246726</v>
      </c>
    </row>
    <row r="31" spans="1:15" ht="12.75">
      <c r="A31" s="2"/>
      <c r="B31" s="29"/>
      <c r="C31" s="2"/>
      <c r="D31" s="2"/>
      <c r="E31" s="2"/>
      <c r="F31" s="2"/>
      <c r="G31" s="2"/>
      <c r="H31" s="30"/>
      <c r="I31" s="2"/>
      <c r="J31" s="30"/>
      <c r="K31" s="2"/>
      <c r="L31" s="30"/>
      <c r="M31" s="2"/>
      <c r="N31" s="2"/>
      <c r="O31" s="2"/>
    </row>
    <row r="32" spans="1:15" ht="12.75">
      <c r="A32" s="2"/>
      <c r="B32" s="29"/>
      <c r="C32" s="2"/>
      <c r="D32" s="2"/>
      <c r="E32" s="2"/>
      <c r="F32" s="2"/>
      <c r="G32" s="2"/>
      <c r="H32" s="30"/>
      <c r="I32" s="2"/>
      <c r="J32" s="30"/>
      <c r="K32" s="2"/>
      <c r="L32" s="30"/>
      <c r="M32" s="2"/>
      <c r="N32" s="2"/>
      <c r="O32" s="2"/>
    </row>
    <row r="33" spans="1:15" ht="12.75">
      <c r="A33" s="20"/>
      <c r="B33" s="20"/>
      <c r="C33" s="9" t="s">
        <v>14</v>
      </c>
      <c r="D33" s="21"/>
      <c r="E33" s="9" t="s">
        <v>16</v>
      </c>
      <c r="F33" s="2"/>
      <c r="G33" s="63" t="s">
        <v>69</v>
      </c>
      <c r="H33" s="64"/>
      <c r="I33" s="64"/>
      <c r="J33" s="64"/>
      <c r="K33" s="64"/>
      <c r="L33" s="64"/>
      <c r="M33" s="64"/>
      <c r="N33" s="64"/>
      <c r="O33" s="64"/>
    </row>
    <row r="34" spans="1:15" ht="12.75">
      <c r="A34" s="2"/>
      <c r="B34" s="29"/>
      <c r="C34" s="2"/>
      <c r="D34" s="2"/>
      <c r="E34" s="2"/>
      <c r="F34" s="2"/>
      <c r="G34" s="2"/>
      <c r="H34" s="30"/>
      <c r="I34" s="2"/>
      <c r="J34" s="30"/>
      <c r="K34" s="2"/>
      <c r="L34" s="30"/>
      <c r="M34" s="2"/>
      <c r="N34" s="2"/>
      <c r="O34" s="2"/>
    </row>
    <row r="35" spans="1:15" ht="12.75" customHeight="1">
      <c r="A35" s="68" t="s">
        <v>38</v>
      </c>
      <c r="B35" s="24"/>
      <c r="C35" s="65" t="s">
        <v>30</v>
      </c>
      <c r="D35" s="2"/>
      <c r="E35" s="65" t="s">
        <v>30</v>
      </c>
      <c r="F35" s="2"/>
      <c r="G35" s="54" t="s">
        <v>28</v>
      </c>
      <c r="H35" s="55"/>
      <c r="I35" s="55"/>
      <c r="J35" s="55"/>
      <c r="K35" s="55"/>
      <c r="L35" s="56"/>
      <c r="M35" s="59" t="s">
        <v>29</v>
      </c>
      <c r="N35" s="60"/>
      <c r="O35" s="65" t="s">
        <v>30</v>
      </c>
    </row>
    <row r="36" spans="1:15" ht="23.25" customHeight="1">
      <c r="A36" s="69"/>
      <c r="B36" s="25"/>
      <c r="C36" s="66"/>
      <c r="D36" s="2"/>
      <c r="E36" s="66"/>
      <c r="F36" s="2"/>
      <c r="G36" s="57" t="s">
        <v>31</v>
      </c>
      <c r="H36" s="58"/>
      <c r="I36" s="57" t="s">
        <v>15</v>
      </c>
      <c r="J36" s="58"/>
      <c r="K36" s="57" t="s">
        <v>13</v>
      </c>
      <c r="L36" s="58"/>
      <c r="M36" s="61"/>
      <c r="N36" s="62"/>
      <c r="O36" s="66"/>
    </row>
    <row r="37" spans="1:15" ht="12.75">
      <c r="A37" s="70"/>
      <c r="B37" s="10"/>
      <c r="C37" s="67"/>
      <c r="D37" s="2"/>
      <c r="E37" s="67"/>
      <c r="F37" s="2"/>
      <c r="G37" s="9" t="s">
        <v>32</v>
      </c>
      <c r="H37" s="32" t="s">
        <v>21</v>
      </c>
      <c r="I37" s="9" t="s">
        <v>32</v>
      </c>
      <c r="J37" s="32" t="s">
        <v>21</v>
      </c>
      <c r="K37" s="9" t="s">
        <v>32</v>
      </c>
      <c r="L37" s="32" t="s">
        <v>21</v>
      </c>
      <c r="M37" s="9" t="s">
        <v>32</v>
      </c>
      <c r="N37" s="9" t="s">
        <v>21</v>
      </c>
      <c r="O37" s="67"/>
    </row>
    <row r="38" spans="1:15" ht="12.75">
      <c r="A38" s="34" t="s">
        <v>39</v>
      </c>
      <c r="B38" s="26"/>
      <c r="C38" s="27">
        <v>0.7</v>
      </c>
      <c r="D38" s="2"/>
      <c r="E38" s="27">
        <v>0.8</v>
      </c>
      <c r="F38" s="2"/>
      <c r="G38" s="11">
        <v>13</v>
      </c>
      <c r="H38" s="36" t="e">
        <f>G38/W38</f>
        <v>#DIV/0!</v>
      </c>
      <c r="I38" s="28">
        <v>95</v>
      </c>
      <c r="J38" s="36">
        <f>SUM(I38/I40)</f>
        <v>0.76</v>
      </c>
      <c r="K38" s="28">
        <f>SUM(G38+I38)</f>
        <v>108</v>
      </c>
      <c r="L38" s="36">
        <f>SUM(K38/K40)</f>
        <v>0.6835443037974683</v>
      </c>
      <c r="M38" s="28">
        <v>11957</v>
      </c>
      <c r="N38" s="37">
        <f>SUM(M38/M40)</f>
        <v>0.8651327689747486</v>
      </c>
      <c r="O38" s="38">
        <f>SUM(K38/M38)</f>
        <v>0.00903236597808815</v>
      </c>
    </row>
    <row r="39" spans="1:15" ht="12.75">
      <c r="A39" s="34" t="s">
        <v>40</v>
      </c>
      <c r="B39" s="26"/>
      <c r="C39" s="27">
        <v>2.7</v>
      </c>
      <c r="D39" s="2"/>
      <c r="E39" s="27">
        <v>3.1</v>
      </c>
      <c r="F39" s="2"/>
      <c r="G39" s="11">
        <v>20</v>
      </c>
      <c r="H39" s="36" t="e">
        <f>G39/W39</f>
        <v>#DIV/0!</v>
      </c>
      <c r="I39" s="28">
        <v>30</v>
      </c>
      <c r="J39" s="36">
        <f>SUM(I39/I40)</f>
        <v>0.24</v>
      </c>
      <c r="K39" s="28">
        <f>SUM(G39+I39)</f>
        <v>50</v>
      </c>
      <c r="L39" s="36">
        <f>SUM(K39/K40)</f>
        <v>0.31645569620253167</v>
      </c>
      <c r="M39" s="28">
        <v>1864</v>
      </c>
      <c r="N39" s="37">
        <f>SUM(M39/M40)</f>
        <v>0.13486723102525142</v>
      </c>
      <c r="O39" s="38">
        <f>SUM(K39/M39)</f>
        <v>0.02682403433476395</v>
      </c>
    </row>
    <row r="40" spans="1:15" ht="12.75">
      <c r="A40" s="12" t="s">
        <v>13</v>
      </c>
      <c r="B40" s="26"/>
      <c r="C40" s="9">
        <v>0.9</v>
      </c>
      <c r="D40" s="13"/>
      <c r="E40" s="9">
        <v>1.1</v>
      </c>
      <c r="F40" s="2"/>
      <c r="G40" s="12">
        <v>33</v>
      </c>
      <c r="H40" s="32" t="e">
        <f aca="true" t="shared" si="3" ref="H40:O40">SUM(H38:H39)</f>
        <v>#DIV/0!</v>
      </c>
      <c r="I40" s="9">
        <f t="shared" si="3"/>
        <v>125</v>
      </c>
      <c r="J40" s="32">
        <f t="shared" si="3"/>
        <v>1</v>
      </c>
      <c r="K40" s="9">
        <f t="shared" si="3"/>
        <v>158</v>
      </c>
      <c r="L40" s="37">
        <f t="shared" si="3"/>
        <v>1</v>
      </c>
      <c r="M40" s="9">
        <f t="shared" si="3"/>
        <v>13821</v>
      </c>
      <c r="N40" s="37">
        <f t="shared" si="3"/>
        <v>1</v>
      </c>
      <c r="O40" s="37">
        <f t="shared" si="3"/>
        <v>0.0358564003128521</v>
      </c>
    </row>
    <row r="41" spans="1:15" ht="12.75">
      <c r="A41" s="2"/>
      <c r="B41" s="29"/>
      <c r="C41" s="2"/>
      <c r="D41" s="2"/>
      <c r="E41" s="2"/>
      <c r="F41" s="2"/>
      <c r="G41" s="2"/>
      <c r="H41" s="30"/>
      <c r="I41" s="2"/>
      <c r="J41" s="30"/>
      <c r="K41" s="2"/>
      <c r="L41" s="30"/>
      <c r="M41" s="2"/>
      <c r="N41" s="2"/>
      <c r="O41" s="2"/>
    </row>
    <row r="42" spans="1:15" ht="12.75">
      <c r="A42" s="2"/>
      <c r="B42" s="29"/>
      <c r="C42" s="2"/>
      <c r="D42" s="2"/>
      <c r="E42" s="2"/>
      <c r="F42" s="2"/>
      <c r="G42" s="2"/>
      <c r="H42" s="30"/>
      <c r="I42" s="2"/>
      <c r="J42" s="30"/>
      <c r="K42" s="2"/>
      <c r="L42" s="30"/>
      <c r="M42" s="2"/>
      <c r="N42" s="2"/>
      <c r="O42" s="2"/>
    </row>
    <row r="43" spans="1:15" ht="12.75" customHeight="1">
      <c r="A43" s="68" t="s">
        <v>4</v>
      </c>
      <c r="B43" s="24"/>
      <c r="C43" s="65" t="s">
        <v>30</v>
      </c>
      <c r="D43" s="2"/>
      <c r="E43" s="65" t="s">
        <v>30</v>
      </c>
      <c r="F43" s="2"/>
      <c r="G43" s="54" t="s">
        <v>28</v>
      </c>
      <c r="H43" s="55"/>
      <c r="I43" s="55"/>
      <c r="J43" s="55"/>
      <c r="K43" s="55"/>
      <c r="L43" s="56"/>
      <c r="M43" s="59" t="s">
        <v>29</v>
      </c>
      <c r="N43" s="60"/>
      <c r="O43" s="65" t="s">
        <v>30</v>
      </c>
    </row>
    <row r="44" spans="1:15" ht="26.25" customHeight="1">
      <c r="A44" s="69"/>
      <c r="B44" s="25"/>
      <c r="C44" s="66"/>
      <c r="D44" s="2"/>
      <c r="E44" s="66"/>
      <c r="F44" s="2"/>
      <c r="G44" s="57" t="s">
        <v>31</v>
      </c>
      <c r="H44" s="58"/>
      <c r="I44" s="57" t="s">
        <v>15</v>
      </c>
      <c r="J44" s="58"/>
      <c r="K44" s="57" t="s">
        <v>13</v>
      </c>
      <c r="L44" s="58"/>
      <c r="M44" s="61"/>
      <c r="N44" s="62"/>
      <c r="O44" s="66"/>
    </row>
    <row r="45" spans="1:15" ht="12.75">
      <c r="A45" s="70"/>
      <c r="B45" s="10"/>
      <c r="C45" s="67"/>
      <c r="D45" s="2"/>
      <c r="E45" s="67"/>
      <c r="F45" s="2"/>
      <c r="G45" s="9" t="s">
        <v>32</v>
      </c>
      <c r="H45" s="32" t="s">
        <v>21</v>
      </c>
      <c r="I45" s="9" t="s">
        <v>32</v>
      </c>
      <c r="J45" s="32" t="s">
        <v>21</v>
      </c>
      <c r="K45" s="9" t="s">
        <v>32</v>
      </c>
      <c r="L45" s="32" t="s">
        <v>21</v>
      </c>
      <c r="M45" s="9" t="s">
        <v>32</v>
      </c>
      <c r="N45" s="9" t="s">
        <v>21</v>
      </c>
      <c r="O45" s="67"/>
    </row>
    <row r="46" spans="1:15" ht="12.75">
      <c r="A46" s="34" t="s">
        <v>41</v>
      </c>
      <c r="B46" s="26"/>
      <c r="C46" s="27">
        <v>0.9</v>
      </c>
      <c r="D46" s="2"/>
      <c r="E46" s="27">
        <v>1</v>
      </c>
      <c r="F46" s="2"/>
      <c r="G46" s="11">
        <v>17</v>
      </c>
      <c r="H46" s="36" t="e">
        <f>G46/W46</f>
        <v>#DIV/0!</v>
      </c>
      <c r="I46" s="28">
        <v>92</v>
      </c>
      <c r="J46" s="36">
        <f>SUM(I46/I48)</f>
        <v>0.736</v>
      </c>
      <c r="K46" s="28">
        <f>SUM(G46+I46)</f>
        <v>109</v>
      </c>
      <c r="L46" s="36">
        <f>SUM(K46/K48)</f>
        <v>0.689873417721519</v>
      </c>
      <c r="M46" s="28">
        <v>10974</v>
      </c>
      <c r="N46" s="37">
        <f>SUM(M46/M48)</f>
        <v>0.7940091165617539</v>
      </c>
      <c r="O46" s="38">
        <f>SUM(K46/M46)</f>
        <v>0.009932567887734646</v>
      </c>
    </row>
    <row r="47" spans="1:15" ht="12.75">
      <c r="A47" s="34" t="s">
        <v>42</v>
      </c>
      <c r="B47" s="26"/>
      <c r="C47" s="27">
        <v>1.1</v>
      </c>
      <c r="D47" s="2"/>
      <c r="E47" s="27">
        <v>1.3</v>
      </c>
      <c r="F47" s="2"/>
      <c r="G47" s="11">
        <v>16</v>
      </c>
      <c r="H47" s="36" t="e">
        <f>G47/W47</f>
        <v>#DIV/0!</v>
      </c>
      <c r="I47" s="28">
        <v>33</v>
      </c>
      <c r="J47" s="36">
        <f>SUM(I47/I48)</f>
        <v>0.264</v>
      </c>
      <c r="K47" s="28">
        <f>SUM(G47+I47)</f>
        <v>49</v>
      </c>
      <c r="L47" s="36">
        <f>SUM(K47/K48)</f>
        <v>0.310126582278481</v>
      </c>
      <c r="M47" s="28">
        <v>2847</v>
      </c>
      <c r="N47" s="37">
        <f>SUM(M47/M48)</f>
        <v>0.20599088343824615</v>
      </c>
      <c r="O47" s="38">
        <f>SUM(K47/M47)</f>
        <v>0.017211099402880226</v>
      </c>
    </row>
    <row r="48" spans="1:15" ht="12.75">
      <c r="A48" s="12" t="s">
        <v>13</v>
      </c>
      <c r="B48" s="26"/>
      <c r="C48" s="9">
        <v>0.9</v>
      </c>
      <c r="D48" s="13"/>
      <c r="E48" s="9">
        <v>1.1</v>
      </c>
      <c r="F48" s="2"/>
      <c r="G48" s="12">
        <v>33</v>
      </c>
      <c r="H48" s="37" t="e">
        <f aca="true" t="shared" si="4" ref="H48:O48">SUM(H46:H47)</f>
        <v>#DIV/0!</v>
      </c>
      <c r="I48" s="9">
        <f t="shared" si="4"/>
        <v>125</v>
      </c>
      <c r="J48" s="32">
        <f t="shared" si="4"/>
        <v>1</v>
      </c>
      <c r="K48" s="9">
        <f t="shared" si="4"/>
        <v>158</v>
      </c>
      <c r="L48" s="32">
        <f t="shared" si="4"/>
        <v>1</v>
      </c>
      <c r="M48" s="9">
        <f t="shared" si="4"/>
        <v>13821</v>
      </c>
      <c r="N48" s="32">
        <f t="shared" si="4"/>
        <v>1</v>
      </c>
      <c r="O48" s="37">
        <f t="shared" si="4"/>
        <v>0.027143667290614872</v>
      </c>
    </row>
    <row r="49" spans="1:15" ht="12.75">
      <c r="A49" s="2"/>
      <c r="B49" s="29"/>
      <c r="C49" s="2"/>
      <c r="D49" s="2"/>
      <c r="E49" s="2"/>
      <c r="F49" s="2"/>
      <c r="G49" s="2"/>
      <c r="H49" s="30"/>
      <c r="I49" s="2"/>
      <c r="J49" s="30"/>
      <c r="K49" s="2"/>
      <c r="L49" s="30"/>
      <c r="M49" s="2"/>
      <c r="N49" s="2"/>
      <c r="O49" s="2"/>
    </row>
    <row r="50" spans="1:15" ht="12.75">
      <c r="A50" s="2"/>
      <c r="B50" s="29"/>
      <c r="C50" s="2"/>
      <c r="D50" s="2"/>
      <c r="E50" s="2"/>
      <c r="F50" s="2"/>
      <c r="G50" s="2"/>
      <c r="H50" s="30"/>
      <c r="I50" s="2"/>
      <c r="J50" s="30"/>
      <c r="K50" s="2"/>
      <c r="L50" s="30"/>
      <c r="M50" s="2"/>
      <c r="N50" s="2"/>
      <c r="O50" s="2"/>
    </row>
    <row r="51" spans="1:15" ht="12.75" customHeight="1">
      <c r="A51" s="68" t="s">
        <v>2</v>
      </c>
      <c r="B51" s="24"/>
      <c r="C51" s="65" t="s">
        <v>30</v>
      </c>
      <c r="D51" s="2"/>
      <c r="E51" s="65" t="s">
        <v>30</v>
      </c>
      <c r="F51" s="2"/>
      <c r="G51" s="54" t="s">
        <v>28</v>
      </c>
      <c r="H51" s="55"/>
      <c r="I51" s="55"/>
      <c r="J51" s="55"/>
      <c r="K51" s="55"/>
      <c r="L51" s="56"/>
      <c r="M51" s="59" t="s">
        <v>29</v>
      </c>
      <c r="N51" s="60"/>
      <c r="O51" s="65" t="s">
        <v>30</v>
      </c>
    </row>
    <row r="52" spans="1:15" ht="26.25" customHeight="1">
      <c r="A52" s="69"/>
      <c r="B52" s="25"/>
      <c r="C52" s="66"/>
      <c r="D52" s="2"/>
      <c r="E52" s="66"/>
      <c r="F52" s="2"/>
      <c r="G52" s="57" t="s">
        <v>31</v>
      </c>
      <c r="H52" s="58"/>
      <c r="I52" s="57" t="s">
        <v>15</v>
      </c>
      <c r="J52" s="58"/>
      <c r="K52" s="57" t="s">
        <v>13</v>
      </c>
      <c r="L52" s="58"/>
      <c r="M52" s="61"/>
      <c r="N52" s="62"/>
      <c r="O52" s="66"/>
    </row>
    <row r="53" spans="1:15" ht="12.75">
      <c r="A53" s="70"/>
      <c r="B53" s="10"/>
      <c r="C53" s="67"/>
      <c r="D53" s="2"/>
      <c r="E53" s="67"/>
      <c r="F53" s="2"/>
      <c r="G53" s="9" t="s">
        <v>32</v>
      </c>
      <c r="H53" s="32" t="s">
        <v>21</v>
      </c>
      <c r="I53" s="9" t="s">
        <v>32</v>
      </c>
      <c r="J53" s="32" t="s">
        <v>21</v>
      </c>
      <c r="K53" s="9" t="s">
        <v>32</v>
      </c>
      <c r="L53" s="32" t="s">
        <v>21</v>
      </c>
      <c r="M53" s="9" t="s">
        <v>32</v>
      </c>
      <c r="N53" s="9" t="s">
        <v>21</v>
      </c>
      <c r="O53" s="67"/>
    </row>
    <row r="54" spans="1:15" ht="12.75">
      <c r="A54" s="34" t="s">
        <v>6</v>
      </c>
      <c r="B54" s="26"/>
      <c r="C54" s="27">
        <v>0.9</v>
      </c>
      <c r="D54" s="2"/>
      <c r="E54" s="27">
        <v>0.9</v>
      </c>
      <c r="F54" s="2"/>
      <c r="G54" s="11">
        <v>11</v>
      </c>
      <c r="H54" s="36" t="e">
        <f>G54/W54</f>
        <v>#DIV/0!</v>
      </c>
      <c r="I54" s="28">
        <v>90</v>
      </c>
      <c r="J54" s="36">
        <f>SUM(I54/I57)</f>
        <v>0.72</v>
      </c>
      <c r="K54" s="28">
        <f>SUM(G54+I54)</f>
        <v>101</v>
      </c>
      <c r="L54" s="36">
        <f>SUM(K54/K57)</f>
        <v>0.6392405063291139</v>
      </c>
      <c r="M54" s="28">
        <v>10096</v>
      </c>
      <c r="N54" s="37">
        <f>SUM(M54/M57)</f>
        <v>0.7304825989436365</v>
      </c>
      <c r="O54" s="38">
        <f>SUM(K54/M54)</f>
        <v>0.010003961965134707</v>
      </c>
    </row>
    <row r="55" spans="1:15" ht="12.75">
      <c r="A55" s="34" t="s">
        <v>43</v>
      </c>
      <c r="B55" s="26"/>
      <c r="C55" s="27">
        <v>1</v>
      </c>
      <c r="D55" s="2"/>
      <c r="E55" s="27">
        <v>1.5</v>
      </c>
      <c r="F55" s="2"/>
      <c r="G55" s="11">
        <v>22</v>
      </c>
      <c r="H55" s="36" t="e">
        <f>G55/W55</f>
        <v>#DIV/0!</v>
      </c>
      <c r="I55" s="28">
        <v>35</v>
      </c>
      <c r="J55" s="36">
        <f>SUM(I55/I57)</f>
        <v>0.28</v>
      </c>
      <c r="K55" s="28">
        <f>SUM(G55+I55)</f>
        <v>57</v>
      </c>
      <c r="L55" s="36">
        <f>SUM(K55/K57)</f>
        <v>0.36075949367088606</v>
      </c>
      <c r="M55" s="28">
        <v>3723</v>
      </c>
      <c r="N55" s="37">
        <f>SUM(M55/M57)</f>
        <v>0.2693726937269373</v>
      </c>
      <c r="O55" s="38">
        <f>SUM(K55/M55)</f>
        <v>0.015310233682514102</v>
      </c>
    </row>
    <row r="56" spans="1:15" ht="12.75">
      <c r="A56" s="34" t="s">
        <v>44</v>
      </c>
      <c r="B56" s="26"/>
      <c r="C56" s="27">
        <v>0</v>
      </c>
      <c r="D56" s="2"/>
      <c r="E56" s="27">
        <v>0</v>
      </c>
      <c r="F56" s="2"/>
      <c r="G56" s="11">
        <v>0</v>
      </c>
      <c r="H56" s="36" t="e">
        <f>G56/W56</f>
        <v>#DIV/0!</v>
      </c>
      <c r="I56" s="28">
        <v>0</v>
      </c>
      <c r="J56" s="36" t="e">
        <f>I56/X56</f>
        <v>#DIV/0!</v>
      </c>
      <c r="K56" s="28">
        <v>0</v>
      </c>
      <c r="L56" s="36" t="e">
        <f>K56/Y56</f>
        <v>#DIV/0!</v>
      </c>
      <c r="M56" s="28">
        <v>2</v>
      </c>
      <c r="N56" s="37">
        <f>SUM(M56/M57)</f>
        <v>0.00014470732942623544</v>
      </c>
      <c r="O56" s="38">
        <f>SUM(K56/M56)</f>
        <v>0</v>
      </c>
    </row>
    <row r="57" spans="1:15" ht="12.75">
      <c r="A57" s="12" t="s">
        <v>13</v>
      </c>
      <c r="B57" s="26"/>
      <c r="C57" s="9">
        <v>0.9</v>
      </c>
      <c r="D57" s="13"/>
      <c r="E57" s="9">
        <v>1.1</v>
      </c>
      <c r="F57" s="2"/>
      <c r="G57" s="12">
        <v>33</v>
      </c>
      <c r="H57" s="32" t="e">
        <f aca="true" t="shared" si="5" ref="H57:N57">SUM(H54:H56)</f>
        <v>#DIV/0!</v>
      </c>
      <c r="I57" s="9">
        <f t="shared" si="5"/>
        <v>125</v>
      </c>
      <c r="J57" s="32" t="e">
        <f t="shared" si="5"/>
        <v>#DIV/0!</v>
      </c>
      <c r="K57" s="9">
        <f t="shared" si="5"/>
        <v>158</v>
      </c>
      <c r="L57" s="32" t="e">
        <f t="shared" si="5"/>
        <v>#DIV/0!</v>
      </c>
      <c r="M57" s="9">
        <f t="shared" si="5"/>
        <v>13821</v>
      </c>
      <c r="N57" s="32">
        <f t="shared" si="5"/>
        <v>1</v>
      </c>
      <c r="O57" s="37">
        <f>SUM(K57/M57)</f>
        <v>0.0114318790246726</v>
      </c>
    </row>
    <row r="58" spans="1:15" ht="12.75">
      <c r="A58" s="2"/>
      <c r="B58" s="29"/>
      <c r="C58" s="2"/>
      <c r="D58" s="2"/>
      <c r="E58" s="2"/>
      <c r="F58" s="2"/>
      <c r="G58" s="2"/>
      <c r="H58" s="30"/>
      <c r="I58" s="2"/>
      <c r="J58" s="30"/>
      <c r="K58" s="2"/>
      <c r="L58" s="30"/>
      <c r="M58" s="2"/>
      <c r="N58" s="2"/>
      <c r="O58" s="2"/>
    </row>
    <row r="59" spans="1:15" ht="12.75">
      <c r="A59" s="20"/>
      <c r="B59" s="20"/>
      <c r="C59" s="9" t="s">
        <v>14</v>
      </c>
      <c r="D59" s="21"/>
      <c r="E59" s="9" t="s">
        <v>16</v>
      </c>
      <c r="F59" s="2"/>
      <c r="G59" s="63" t="s">
        <v>69</v>
      </c>
      <c r="H59" s="64"/>
      <c r="I59" s="64"/>
      <c r="J59" s="64"/>
      <c r="K59" s="64"/>
      <c r="L59" s="64"/>
      <c r="M59" s="64"/>
      <c r="N59" s="64"/>
      <c r="O59" s="64"/>
    </row>
    <row r="60" spans="1:15" ht="12.75">
      <c r="A60" s="2"/>
      <c r="B60" s="29"/>
      <c r="C60" s="2"/>
      <c r="D60" s="2"/>
      <c r="E60" s="2"/>
      <c r="F60" s="2"/>
      <c r="G60" s="2"/>
      <c r="H60" s="30"/>
      <c r="I60" s="2"/>
      <c r="J60" s="30"/>
      <c r="K60" s="2"/>
      <c r="L60" s="30"/>
      <c r="M60" s="2"/>
      <c r="N60" s="2"/>
      <c r="O60" s="2"/>
    </row>
    <row r="61" spans="1:15" ht="12.75" customHeight="1">
      <c r="A61" s="68" t="s">
        <v>45</v>
      </c>
      <c r="B61" s="24"/>
      <c r="C61" s="65" t="s">
        <v>30</v>
      </c>
      <c r="D61" s="2"/>
      <c r="E61" s="65" t="s">
        <v>30</v>
      </c>
      <c r="F61" s="2"/>
      <c r="G61" s="54" t="s">
        <v>28</v>
      </c>
      <c r="H61" s="55"/>
      <c r="I61" s="55"/>
      <c r="J61" s="55"/>
      <c r="K61" s="55"/>
      <c r="L61" s="56"/>
      <c r="M61" s="59" t="s">
        <v>29</v>
      </c>
      <c r="N61" s="60"/>
      <c r="O61" s="65" t="s">
        <v>30</v>
      </c>
    </row>
    <row r="62" spans="1:15" ht="27.75" customHeight="1">
      <c r="A62" s="69"/>
      <c r="B62" s="25"/>
      <c r="C62" s="66"/>
      <c r="D62" s="2"/>
      <c r="E62" s="66"/>
      <c r="F62" s="2"/>
      <c r="G62" s="57" t="s">
        <v>31</v>
      </c>
      <c r="H62" s="58"/>
      <c r="I62" s="57" t="s">
        <v>15</v>
      </c>
      <c r="J62" s="58"/>
      <c r="K62" s="57" t="s">
        <v>13</v>
      </c>
      <c r="L62" s="58"/>
      <c r="M62" s="61"/>
      <c r="N62" s="62"/>
      <c r="O62" s="66"/>
    </row>
    <row r="63" spans="1:22" ht="12.75">
      <c r="A63" s="70"/>
      <c r="B63" s="10"/>
      <c r="C63" s="67"/>
      <c r="D63" s="2"/>
      <c r="E63" s="67"/>
      <c r="F63" s="2"/>
      <c r="G63" s="9" t="s">
        <v>32</v>
      </c>
      <c r="H63" s="32" t="s">
        <v>21</v>
      </c>
      <c r="I63" s="9" t="s">
        <v>32</v>
      </c>
      <c r="J63" s="32" t="s">
        <v>21</v>
      </c>
      <c r="K63" s="9" t="s">
        <v>32</v>
      </c>
      <c r="L63" s="32" t="s">
        <v>21</v>
      </c>
      <c r="M63" s="9" t="s">
        <v>32</v>
      </c>
      <c r="N63" s="9" t="s">
        <v>21</v>
      </c>
      <c r="O63" s="67"/>
      <c r="V63">
        <v>33</v>
      </c>
    </row>
    <row r="64" spans="1:15" ht="12.75">
      <c r="A64" s="35" t="s">
        <v>46</v>
      </c>
      <c r="B64" s="10"/>
      <c r="C64" s="27">
        <v>1.9</v>
      </c>
      <c r="D64" s="2"/>
      <c r="E64" s="27">
        <v>1.9</v>
      </c>
      <c r="F64" s="2"/>
      <c r="G64" s="1">
        <v>1</v>
      </c>
      <c r="H64" s="36" t="e">
        <f>G64/W64</f>
        <v>#DIV/0!</v>
      </c>
      <c r="I64" s="11">
        <v>0</v>
      </c>
      <c r="J64" s="36" t="e">
        <f>I64/X64</f>
        <v>#DIV/0!</v>
      </c>
      <c r="K64" s="28">
        <f>G64+I64</f>
        <v>1</v>
      </c>
      <c r="L64" s="36">
        <f>SUM(K64/K87)</f>
        <v>0.006329113924050633</v>
      </c>
      <c r="M64" s="28">
        <v>584</v>
      </c>
      <c r="N64" s="37">
        <f>SUM(M64/M87)</f>
        <v>0.04225454019246075</v>
      </c>
      <c r="O64" s="38">
        <f aca="true" t="shared" si="6" ref="O64:O83">SUM(K64/M64)</f>
        <v>0.0017123287671232876</v>
      </c>
    </row>
    <row r="65" spans="1:15" ht="12.75">
      <c r="A65" s="35" t="s">
        <v>47</v>
      </c>
      <c r="B65" s="10"/>
      <c r="C65" s="27">
        <v>0.6</v>
      </c>
      <c r="D65" s="2"/>
      <c r="E65" s="27">
        <v>0.9</v>
      </c>
      <c r="F65" s="2"/>
      <c r="G65" s="1">
        <v>7</v>
      </c>
      <c r="H65" s="36" t="e">
        <f aca="true" t="shared" si="7" ref="H65:H85">G65/W65</f>
        <v>#DIV/0!</v>
      </c>
      <c r="I65" s="11">
        <v>8</v>
      </c>
      <c r="J65" s="36">
        <f>SUM(I65/I87)</f>
        <v>0.064</v>
      </c>
      <c r="K65" s="28">
        <f aca="true" t="shared" si="8" ref="K65:K86">G65+I65</f>
        <v>15</v>
      </c>
      <c r="L65" s="36">
        <f>SUM(K65/K87)</f>
        <v>0.0949367088607595</v>
      </c>
      <c r="M65" s="28">
        <v>2451</v>
      </c>
      <c r="N65" s="37">
        <f>SUM(M65/M87)</f>
        <v>0.17733883221185154</v>
      </c>
      <c r="O65" s="38">
        <f t="shared" si="6"/>
        <v>0.006119951040391677</v>
      </c>
    </row>
    <row r="66" spans="1:15" ht="12.75">
      <c r="A66" s="35" t="s">
        <v>48</v>
      </c>
      <c r="B66" s="10"/>
      <c r="C66" s="27">
        <v>0.9</v>
      </c>
      <c r="D66" s="2"/>
      <c r="E66" s="27">
        <v>0.4</v>
      </c>
      <c r="F66" s="2"/>
      <c r="G66" s="1">
        <v>3</v>
      </c>
      <c r="H66" s="36" t="e">
        <f t="shared" si="7"/>
        <v>#DIV/0!</v>
      </c>
      <c r="I66" s="11">
        <v>0</v>
      </c>
      <c r="J66" s="36" t="e">
        <f aca="true" t="shared" si="9" ref="J66:J84">I66/X66</f>
        <v>#DIV/0!</v>
      </c>
      <c r="K66" s="28">
        <f t="shared" si="8"/>
        <v>3</v>
      </c>
      <c r="L66" s="36">
        <f>SUM(K66/K87)</f>
        <v>0.0189873417721519</v>
      </c>
      <c r="M66" s="28">
        <v>236</v>
      </c>
      <c r="N66" s="37">
        <f>SUM(M66/M87)</f>
        <v>0.017075464872295783</v>
      </c>
      <c r="O66" s="38">
        <f t="shared" si="6"/>
        <v>0.012711864406779662</v>
      </c>
    </row>
    <row r="67" spans="1:15" ht="12.75">
      <c r="A67" s="35" t="s">
        <v>49</v>
      </c>
      <c r="B67" s="10"/>
      <c r="C67" s="27">
        <v>2.3</v>
      </c>
      <c r="D67" s="2"/>
      <c r="E67" s="27">
        <v>0.7</v>
      </c>
      <c r="F67" s="2"/>
      <c r="G67" s="1">
        <v>1</v>
      </c>
      <c r="H67" s="36" t="e">
        <f t="shared" si="7"/>
        <v>#DIV/0!</v>
      </c>
      <c r="I67" s="11">
        <v>8</v>
      </c>
      <c r="J67" s="36">
        <f>SUM(I67/I87)</f>
        <v>0.064</v>
      </c>
      <c r="K67" s="28">
        <f t="shared" si="8"/>
        <v>9</v>
      </c>
      <c r="L67" s="36">
        <f>SUM(K67/K87)</f>
        <v>0.056962025316455694</v>
      </c>
      <c r="M67" s="28">
        <v>349</v>
      </c>
      <c r="N67" s="37">
        <f>SUM(M67/M87)</f>
        <v>0.025251428984878085</v>
      </c>
      <c r="O67" s="38">
        <f t="shared" si="6"/>
        <v>0.025787965616045846</v>
      </c>
    </row>
    <row r="68" spans="1:15" ht="12.75">
      <c r="A68" s="35" t="s">
        <v>50</v>
      </c>
      <c r="B68" s="10"/>
      <c r="C68" s="27">
        <v>2.2</v>
      </c>
      <c r="D68" s="2"/>
      <c r="E68" s="27">
        <v>4</v>
      </c>
      <c r="F68" s="2"/>
      <c r="G68" s="1">
        <v>4</v>
      </c>
      <c r="H68" s="36" t="e">
        <f t="shared" si="7"/>
        <v>#DIV/0!</v>
      </c>
      <c r="I68" s="11">
        <v>66</v>
      </c>
      <c r="J68" s="36">
        <f>SUM(I68/I87)</f>
        <v>0.528</v>
      </c>
      <c r="K68" s="28">
        <f t="shared" si="8"/>
        <v>70</v>
      </c>
      <c r="L68" s="36">
        <f>SUM(K68/K87)</f>
        <v>0.4430379746835443</v>
      </c>
      <c r="M68" s="28">
        <v>1003</v>
      </c>
      <c r="N68" s="37">
        <f>SUM(M68/M87)</f>
        <v>0.07257072570725707</v>
      </c>
      <c r="O68" s="38">
        <f t="shared" si="6"/>
        <v>0.06979062811565304</v>
      </c>
    </row>
    <row r="69" spans="1:15" ht="12.75">
      <c r="A69" s="35" t="s">
        <v>51</v>
      </c>
      <c r="B69" s="10"/>
      <c r="C69" s="27">
        <v>0.7</v>
      </c>
      <c r="D69" s="2"/>
      <c r="E69" s="27">
        <v>1</v>
      </c>
      <c r="F69" s="2"/>
      <c r="G69" s="1">
        <v>2</v>
      </c>
      <c r="H69" s="36" t="e">
        <f t="shared" si="7"/>
        <v>#DIV/0!</v>
      </c>
      <c r="I69" s="11">
        <v>2</v>
      </c>
      <c r="J69" s="36">
        <f>SUM(I69/I87)</f>
        <v>0.016</v>
      </c>
      <c r="K69" s="28">
        <f t="shared" si="8"/>
        <v>4</v>
      </c>
      <c r="L69" s="36">
        <f>SUM(K69/K87)</f>
        <v>0.02531645569620253</v>
      </c>
      <c r="M69" s="28">
        <v>577</v>
      </c>
      <c r="N69" s="37">
        <f>SUM(M69/M87)</f>
        <v>0.04174806453946892</v>
      </c>
      <c r="O69" s="38">
        <f t="shared" si="6"/>
        <v>0.006932409012131715</v>
      </c>
    </row>
    <row r="70" spans="1:15" ht="12.75">
      <c r="A70" s="35" t="s">
        <v>52</v>
      </c>
      <c r="B70" s="10"/>
      <c r="C70" s="27">
        <v>0</v>
      </c>
      <c r="D70" s="2"/>
      <c r="E70" s="27">
        <v>0.9</v>
      </c>
      <c r="F70" s="2"/>
      <c r="G70" s="1">
        <v>0</v>
      </c>
      <c r="H70" s="36" t="e">
        <f t="shared" si="7"/>
        <v>#DIV/0!</v>
      </c>
      <c r="I70" s="11">
        <v>0</v>
      </c>
      <c r="J70" s="36" t="e">
        <f t="shared" si="9"/>
        <v>#DIV/0!</v>
      </c>
      <c r="K70" s="28">
        <f t="shared" si="8"/>
        <v>0</v>
      </c>
      <c r="L70" s="36" t="e">
        <f aca="true" t="shared" si="10" ref="L70:L83">K70/Y69</f>
        <v>#DIV/0!</v>
      </c>
      <c r="M70" s="28">
        <v>416</v>
      </c>
      <c r="N70" s="37">
        <f>SUM(M70/M87)</f>
        <v>0.03009912452065697</v>
      </c>
      <c r="O70" s="38">
        <f t="shared" si="6"/>
        <v>0</v>
      </c>
    </row>
    <row r="71" spans="1:15" ht="12.75">
      <c r="A71" s="35" t="s">
        <v>53</v>
      </c>
      <c r="B71" s="10"/>
      <c r="C71" s="27">
        <v>2.2</v>
      </c>
      <c r="D71" s="2"/>
      <c r="E71" s="27">
        <v>1.3</v>
      </c>
      <c r="F71" s="2"/>
      <c r="G71" s="1">
        <v>7</v>
      </c>
      <c r="H71" s="36" t="e">
        <f t="shared" si="7"/>
        <v>#DIV/0!</v>
      </c>
      <c r="I71" s="11">
        <v>2</v>
      </c>
      <c r="J71" s="36" t="e">
        <f t="shared" si="9"/>
        <v>#DIV/0!</v>
      </c>
      <c r="K71" s="28">
        <f t="shared" si="8"/>
        <v>9</v>
      </c>
      <c r="L71" s="36" t="e">
        <f t="shared" si="10"/>
        <v>#DIV/0!</v>
      </c>
      <c r="M71" s="28">
        <v>649</v>
      </c>
      <c r="N71" s="37">
        <f>SUM(M71/M87)</f>
        <v>0.0469575283988134</v>
      </c>
      <c r="O71" s="38">
        <f t="shared" si="6"/>
        <v>0.01386748844375963</v>
      </c>
    </row>
    <row r="72" spans="1:15" ht="12.75">
      <c r="A72" s="35" t="s">
        <v>54</v>
      </c>
      <c r="B72" s="10"/>
      <c r="C72" s="27">
        <v>0.1</v>
      </c>
      <c r="D72" s="2"/>
      <c r="E72" s="27">
        <v>1.6</v>
      </c>
      <c r="F72" s="2"/>
      <c r="G72" s="1">
        <v>2</v>
      </c>
      <c r="H72" s="36" t="e">
        <f t="shared" si="7"/>
        <v>#DIV/0!</v>
      </c>
      <c r="I72" s="11">
        <v>0</v>
      </c>
      <c r="J72" s="36" t="e">
        <f t="shared" si="9"/>
        <v>#DIV/0!</v>
      </c>
      <c r="K72" s="28">
        <f t="shared" si="8"/>
        <v>2</v>
      </c>
      <c r="L72" s="36">
        <f>SUM(K72/K87)</f>
        <v>0.012658227848101266</v>
      </c>
      <c r="M72" s="28">
        <v>654</v>
      </c>
      <c r="N72" s="37">
        <f>SUM(M72/M87)</f>
        <v>0.04731929672237899</v>
      </c>
      <c r="O72" s="38">
        <f t="shared" si="6"/>
        <v>0.0030581039755351682</v>
      </c>
    </row>
    <row r="73" spans="1:15" ht="12.75">
      <c r="A73" s="35" t="s">
        <v>55</v>
      </c>
      <c r="B73" s="10"/>
      <c r="C73" s="27">
        <v>0</v>
      </c>
      <c r="D73" s="2"/>
      <c r="E73" s="27">
        <v>0</v>
      </c>
      <c r="F73" s="2"/>
      <c r="G73" s="1">
        <v>0</v>
      </c>
      <c r="H73" s="36" t="e">
        <f t="shared" si="7"/>
        <v>#DIV/0!</v>
      </c>
      <c r="I73" s="11">
        <v>0</v>
      </c>
      <c r="J73" s="36" t="e">
        <f t="shared" si="9"/>
        <v>#DIV/0!</v>
      </c>
      <c r="K73" s="28">
        <f t="shared" si="8"/>
        <v>0</v>
      </c>
      <c r="L73" s="36" t="e">
        <f t="shared" si="10"/>
        <v>#DIV/0!</v>
      </c>
      <c r="M73" s="28">
        <v>14</v>
      </c>
      <c r="N73" s="37">
        <f>SUM(M73/M87)</f>
        <v>0.0010129513059836481</v>
      </c>
      <c r="O73" s="38">
        <f t="shared" si="6"/>
        <v>0</v>
      </c>
    </row>
    <row r="74" spans="1:15" ht="12.75">
      <c r="A74" s="35" t="s">
        <v>56</v>
      </c>
      <c r="B74" s="10"/>
      <c r="C74" s="27">
        <v>1.1</v>
      </c>
      <c r="D74" s="2"/>
      <c r="E74" s="27">
        <v>1.6</v>
      </c>
      <c r="F74" s="2"/>
      <c r="G74" s="1">
        <v>0</v>
      </c>
      <c r="H74" s="36" t="e">
        <f t="shared" si="7"/>
        <v>#DIV/0!</v>
      </c>
      <c r="I74" s="11">
        <v>1</v>
      </c>
      <c r="J74" s="36" t="e">
        <f t="shared" si="9"/>
        <v>#DIV/0!</v>
      </c>
      <c r="K74" s="28">
        <f t="shared" si="8"/>
        <v>1</v>
      </c>
      <c r="L74" s="36" t="e">
        <f t="shared" si="10"/>
        <v>#DIV/0!</v>
      </c>
      <c r="M74" s="28">
        <v>520</v>
      </c>
      <c r="N74" s="37">
        <f>SUM(M74/M87)</f>
        <v>0.037623905650821216</v>
      </c>
      <c r="O74" s="38">
        <f t="shared" si="6"/>
        <v>0.0019230769230769232</v>
      </c>
    </row>
    <row r="75" spans="1:15" ht="12.75">
      <c r="A75" s="35" t="s">
        <v>57</v>
      </c>
      <c r="B75" s="10"/>
      <c r="C75" s="27">
        <v>0.9</v>
      </c>
      <c r="D75" s="2"/>
      <c r="E75" s="27">
        <v>2.8</v>
      </c>
      <c r="F75" s="2"/>
      <c r="G75" s="1">
        <v>0</v>
      </c>
      <c r="H75" s="36" t="e">
        <f t="shared" si="7"/>
        <v>#DIV/0!</v>
      </c>
      <c r="I75" s="11">
        <v>13</v>
      </c>
      <c r="J75" s="36">
        <f>SUM(I75/I87)</f>
        <v>0.104</v>
      </c>
      <c r="K75" s="28">
        <f t="shared" si="8"/>
        <v>13</v>
      </c>
      <c r="L75" s="36">
        <f>SUM(K75/K87)</f>
        <v>0.08227848101265822</v>
      </c>
      <c r="M75" s="28">
        <v>494</v>
      </c>
      <c r="N75" s="37">
        <f>SUM(M75/M87)</f>
        <v>0.03574271036828015</v>
      </c>
      <c r="O75" s="38">
        <f t="shared" si="6"/>
        <v>0.02631578947368421</v>
      </c>
    </row>
    <row r="76" spans="1:15" ht="12.75">
      <c r="A76" s="35" t="s">
        <v>58</v>
      </c>
      <c r="B76" s="10"/>
      <c r="C76" s="27">
        <v>1.9</v>
      </c>
      <c r="D76" s="2"/>
      <c r="E76" s="27">
        <v>0.2</v>
      </c>
      <c r="F76" s="2"/>
      <c r="G76" s="1">
        <v>0</v>
      </c>
      <c r="H76" s="36" t="e">
        <f t="shared" si="7"/>
        <v>#DIV/0!</v>
      </c>
      <c r="I76" s="11">
        <v>1</v>
      </c>
      <c r="J76" s="36" t="e">
        <f t="shared" si="9"/>
        <v>#DIV/0!</v>
      </c>
      <c r="K76" s="28">
        <f t="shared" si="8"/>
        <v>1</v>
      </c>
      <c r="L76" s="36" t="e">
        <f t="shared" si="10"/>
        <v>#DIV/0!</v>
      </c>
      <c r="M76" s="28">
        <v>490</v>
      </c>
      <c r="N76" s="37">
        <f>SUM(M76/M87)</f>
        <v>0.03545329570942768</v>
      </c>
      <c r="O76" s="38">
        <f t="shared" si="6"/>
        <v>0.0020408163265306124</v>
      </c>
    </row>
    <row r="77" spans="1:15" ht="12.75">
      <c r="A77" s="35" t="s">
        <v>59</v>
      </c>
      <c r="B77" s="10"/>
      <c r="C77" s="27">
        <v>0.8</v>
      </c>
      <c r="D77" s="2"/>
      <c r="E77" s="27">
        <v>0.2</v>
      </c>
      <c r="F77" s="2"/>
      <c r="G77" s="1">
        <v>0</v>
      </c>
      <c r="H77" s="36" t="e">
        <f t="shared" si="7"/>
        <v>#DIV/0!</v>
      </c>
      <c r="I77" s="11">
        <v>0</v>
      </c>
      <c r="J77" s="36" t="e">
        <f t="shared" si="9"/>
        <v>#DIV/0!</v>
      </c>
      <c r="K77" s="28">
        <f t="shared" si="8"/>
        <v>0</v>
      </c>
      <c r="L77" s="36" t="e">
        <f t="shared" si="10"/>
        <v>#DIV/0!</v>
      </c>
      <c r="M77" s="28">
        <v>541</v>
      </c>
      <c r="N77" s="37">
        <f>SUM(M77/M87)</f>
        <v>0.03914333260979669</v>
      </c>
      <c r="O77" s="38">
        <f t="shared" si="6"/>
        <v>0</v>
      </c>
    </row>
    <row r="78" spans="1:15" ht="12.75">
      <c r="A78" s="35" t="s">
        <v>60</v>
      </c>
      <c r="B78" s="10"/>
      <c r="C78" s="27">
        <v>0.6</v>
      </c>
      <c r="D78" s="2"/>
      <c r="E78" s="27">
        <v>0</v>
      </c>
      <c r="F78" s="2"/>
      <c r="G78" s="1">
        <v>2</v>
      </c>
      <c r="H78" s="36" t="e">
        <f t="shared" si="7"/>
        <v>#DIV/0!</v>
      </c>
      <c r="I78" s="11">
        <v>1</v>
      </c>
      <c r="J78" s="36" t="e">
        <f t="shared" si="9"/>
        <v>#DIV/0!</v>
      </c>
      <c r="K78" s="28">
        <f t="shared" si="8"/>
        <v>3</v>
      </c>
      <c r="L78" s="36" t="e">
        <f t="shared" si="10"/>
        <v>#DIV/0!</v>
      </c>
      <c r="M78" s="28">
        <v>495</v>
      </c>
      <c r="N78" s="37">
        <f>SUM(M78/M87)</f>
        <v>0.03581506403299327</v>
      </c>
      <c r="O78" s="38">
        <f t="shared" si="6"/>
        <v>0.006060606060606061</v>
      </c>
    </row>
    <row r="79" spans="1:15" ht="12.75">
      <c r="A79" s="35" t="s">
        <v>61</v>
      </c>
      <c r="B79" s="10"/>
      <c r="C79" s="27">
        <v>0.5</v>
      </c>
      <c r="D79" s="2"/>
      <c r="E79" s="27">
        <v>0.9</v>
      </c>
      <c r="F79" s="2"/>
      <c r="G79" s="1">
        <v>1</v>
      </c>
      <c r="H79" s="36" t="e">
        <f t="shared" si="7"/>
        <v>#DIV/0!</v>
      </c>
      <c r="I79" s="11">
        <v>14</v>
      </c>
      <c r="J79" s="36">
        <f>SUM(I79/I87)</f>
        <v>0.112</v>
      </c>
      <c r="K79" s="28">
        <f t="shared" si="8"/>
        <v>15</v>
      </c>
      <c r="L79" s="36">
        <v>0.09</v>
      </c>
      <c r="M79" s="28">
        <v>289</v>
      </c>
      <c r="N79" s="37">
        <f>SUM(M79/M87)</f>
        <v>0.020910209102091022</v>
      </c>
      <c r="O79" s="38">
        <f t="shared" si="6"/>
        <v>0.05190311418685121</v>
      </c>
    </row>
    <row r="80" spans="1:15" ht="12.75">
      <c r="A80" s="35" t="s">
        <v>26</v>
      </c>
      <c r="B80" s="10"/>
      <c r="C80" s="27">
        <v>0.8</v>
      </c>
      <c r="D80" s="2"/>
      <c r="E80" s="27">
        <v>0.1</v>
      </c>
      <c r="F80" s="2"/>
      <c r="G80" s="1">
        <v>0</v>
      </c>
      <c r="H80" s="36" t="e">
        <f t="shared" si="7"/>
        <v>#DIV/0!</v>
      </c>
      <c r="I80" s="11">
        <v>0</v>
      </c>
      <c r="J80" s="36" t="e">
        <f t="shared" si="9"/>
        <v>#DIV/0!</v>
      </c>
      <c r="K80" s="28">
        <f t="shared" si="8"/>
        <v>0</v>
      </c>
      <c r="L80" s="36" t="e">
        <f t="shared" si="10"/>
        <v>#DIV/0!</v>
      </c>
      <c r="M80" s="28">
        <v>869</v>
      </c>
      <c r="N80" s="37">
        <f>SUM(M80/M87)</f>
        <v>0.0628753346356993</v>
      </c>
      <c r="O80" s="38">
        <f t="shared" si="6"/>
        <v>0</v>
      </c>
    </row>
    <row r="81" spans="1:15" ht="12.75">
      <c r="A81" s="35" t="s">
        <v>62</v>
      </c>
      <c r="B81" s="10"/>
      <c r="C81" s="27">
        <v>0.7</v>
      </c>
      <c r="D81" s="2"/>
      <c r="E81" s="27">
        <v>1.8</v>
      </c>
      <c r="F81" s="2"/>
      <c r="G81" s="1">
        <v>1</v>
      </c>
      <c r="H81" s="36" t="e">
        <f t="shared" si="7"/>
        <v>#DIV/0!</v>
      </c>
      <c r="I81" s="11">
        <v>1</v>
      </c>
      <c r="J81" s="36" t="e">
        <f t="shared" si="9"/>
        <v>#DIV/0!</v>
      </c>
      <c r="K81" s="28">
        <f t="shared" si="8"/>
        <v>2</v>
      </c>
      <c r="L81" s="36" t="e">
        <f t="shared" si="10"/>
        <v>#DIV/0!</v>
      </c>
      <c r="M81" s="28">
        <v>511</v>
      </c>
      <c r="N81" s="37">
        <f>SUM(M81/M87)</f>
        <v>0.03697272266840315</v>
      </c>
      <c r="O81" s="38">
        <f t="shared" si="6"/>
        <v>0.003913894324853229</v>
      </c>
    </row>
    <row r="82" spans="1:15" ht="12.75">
      <c r="A82" s="35" t="s">
        <v>63</v>
      </c>
      <c r="B82" s="10"/>
      <c r="C82" s="27">
        <v>1.5</v>
      </c>
      <c r="D82" s="2"/>
      <c r="E82" s="27">
        <v>0.2</v>
      </c>
      <c r="F82" s="2"/>
      <c r="G82" s="1">
        <v>1</v>
      </c>
      <c r="H82" s="36" t="e">
        <f t="shared" si="7"/>
        <v>#DIV/0!</v>
      </c>
      <c r="I82" s="11">
        <v>2</v>
      </c>
      <c r="J82" s="36" t="e">
        <f t="shared" si="9"/>
        <v>#DIV/0!</v>
      </c>
      <c r="K82" s="28">
        <f t="shared" si="8"/>
        <v>3</v>
      </c>
      <c r="L82" s="36" t="e">
        <f t="shared" si="10"/>
        <v>#DIV/0!</v>
      </c>
      <c r="M82" s="28">
        <v>907</v>
      </c>
      <c r="N82" s="37">
        <f>SUM(M82/M87)</f>
        <v>0.06562477389479777</v>
      </c>
      <c r="O82" s="38">
        <f t="shared" si="6"/>
        <v>0.0033076074972436605</v>
      </c>
    </row>
    <row r="83" spans="1:15" ht="12.75">
      <c r="A83" s="35" t="s">
        <v>64</v>
      </c>
      <c r="B83" s="10"/>
      <c r="C83" s="27">
        <v>0.6</v>
      </c>
      <c r="D83" s="2"/>
      <c r="E83" s="27">
        <v>0.9</v>
      </c>
      <c r="F83" s="2"/>
      <c r="G83" s="1">
        <v>1</v>
      </c>
      <c r="H83" s="36" t="e">
        <f t="shared" si="7"/>
        <v>#DIV/0!</v>
      </c>
      <c r="I83" s="11">
        <v>1</v>
      </c>
      <c r="J83" s="36" t="e">
        <f t="shared" si="9"/>
        <v>#DIV/0!</v>
      </c>
      <c r="K83" s="28">
        <f t="shared" si="8"/>
        <v>2</v>
      </c>
      <c r="L83" s="36" t="e">
        <f t="shared" si="10"/>
        <v>#DIV/0!</v>
      </c>
      <c r="M83" s="28">
        <v>867</v>
      </c>
      <c r="N83" s="37">
        <f>SUM(M83/M87)</f>
        <v>0.06273062730627306</v>
      </c>
      <c r="O83" s="38">
        <f t="shared" si="6"/>
        <v>0.002306805074971165</v>
      </c>
    </row>
    <row r="84" spans="1:15" ht="12.75">
      <c r="A84" s="35" t="s">
        <v>65</v>
      </c>
      <c r="B84" s="10"/>
      <c r="C84" s="27">
        <v>0</v>
      </c>
      <c r="D84" s="2"/>
      <c r="E84" s="27">
        <v>0.6</v>
      </c>
      <c r="F84" s="2"/>
      <c r="G84" s="1">
        <v>0</v>
      </c>
      <c r="H84" s="36" t="e">
        <f t="shared" si="7"/>
        <v>#DIV/0!</v>
      </c>
      <c r="I84" s="11">
        <v>0</v>
      </c>
      <c r="J84" s="36" t="e">
        <f t="shared" si="9"/>
        <v>#DIV/0!</v>
      </c>
      <c r="K84" s="28">
        <f t="shared" si="8"/>
        <v>0</v>
      </c>
      <c r="L84" s="36">
        <v>0</v>
      </c>
      <c r="M84" s="28">
        <v>192</v>
      </c>
      <c r="N84" s="37">
        <f>SUM(M84/M87)</f>
        <v>0.013891903624918602</v>
      </c>
      <c r="O84" s="38">
        <f>SUM(K84/M84)</f>
        <v>0</v>
      </c>
    </row>
    <row r="85" spans="1:15" ht="12.75">
      <c r="A85" s="35" t="s">
        <v>66</v>
      </c>
      <c r="B85" s="10"/>
      <c r="C85" s="27">
        <v>0.2</v>
      </c>
      <c r="D85" s="2"/>
      <c r="E85" s="27">
        <v>0.5</v>
      </c>
      <c r="F85" s="2"/>
      <c r="G85" s="1">
        <v>0</v>
      </c>
      <c r="H85" s="36" t="e">
        <f t="shared" si="7"/>
        <v>#DIV/0!</v>
      </c>
      <c r="I85" s="11">
        <v>5</v>
      </c>
      <c r="J85" s="36">
        <f>SUM(I85/I87)</f>
        <v>0.04</v>
      </c>
      <c r="K85" s="28">
        <f t="shared" si="8"/>
        <v>5</v>
      </c>
      <c r="L85" s="36">
        <f>SUM(K85/K87)</f>
        <v>0.03164556962025317</v>
      </c>
      <c r="M85" s="28">
        <v>584</v>
      </c>
      <c r="N85" s="37">
        <f>SUM(M85/M87)</f>
        <v>0.04225454019246075</v>
      </c>
      <c r="O85" s="38">
        <f>SUM(K85/M85)</f>
        <v>0.008561643835616438</v>
      </c>
    </row>
    <row r="86" spans="1:15" ht="12.75">
      <c r="A86" s="35" t="s">
        <v>71</v>
      </c>
      <c r="B86" s="10"/>
      <c r="C86" s="27">
        <v>0</v>
      </c>
      <c r="D86" s="2"/>
      <c r="E86" s="27">
        <v>0</v>
      </c>
      <c r="F86" s="2"/>
      <c r="G86" s="1">
        <v>0</v>
      </c>
      <c r="H86" s="36">
        <v>0</v>
      </c>
      <c r="I86" s="11">
        <v>0</v>
      </c>
      <c r="J86" s="36">
        <v>0</v>
      </c>
      <c r="K86" s="28">
        <f t="shared" si="8"/>
        <v>0</v>
      </c>
      <c r="L86" s="36">
        <v>0</v>
      </c>
      <c r="M86" s="28">
        <v>129</v>
      </c>
      <c r="N86" s="37">
        <f>SUM(M86/M87)</f>
        <v>0.009333622747992185</v>
      </c>
      <c r="O86" s="38">
        <v>0</v>
      </c>
    </row>
    <row r="87" spans="1:15" ht="12.75">
      <c r="A87" s="12" t="s">
        <v>13</v>
      </c>
      <c r="B87" s="26"/>
      <c r="C87" s="9">
        <v>0.9</v>
      </c>
      <c r="D87" s="13"/>
      <c r="E87" s="9">
        <v>1.1</v>
      </c>
      <c r="F87" s="2"/>
      <c r="G87" s="12">
        <f>SUM(G64:G86)</f>
        <v>33</v>
      </c>
      <c r="H87" s="32" t="e">
        <f>SUM(H64:H85)</f>
        <v>#DIV/0!</v>
      </c>
      <c r="I87" s="9">
        <f>SUM(I64:I86)</f>
        <v>125</v>
      </c>
      <c r="J87" s="32">
        <v>1</v>
      </c>
      <c r="K87" s="9">
        <f>SUM(K64:K86)</f>
        <v>158</v>
      </c>
      <c r="L87" s="32">
        <v>1</v>
      </c>
      <c r="M87" s="9">
        <f>SUM(M64:M86)</f>
        <v>13821</v>
      </c>
      <c r="N87" s="32">
        <f>SUM(N64:N86)</f>
        <v>1</v>
      </c>
      <c r="O87" s="37">
        <f>SUM(K87/M87)</f>
        <v>0.0114318790246726</v>
      </c>
    </row>
  </sheetData>
  <mergeCells count="66">
    <mergeCell ref="A61:A63"/>
    <mergeCell ref="C61:C63"/>
    <mergeCell ref="E61:E63"/>
    <mergeCell ref="A43:A45"/>
    <mergeCell ref="C43:C45"/>
    <mergeCell ref="E43:E45"/>
    <mergeCell ref="A51:A53"/>
    <mergeCell ref="C51:C53"/>
    <mergeCell ref="E51:E53"/>
    <mergeCell ref="E25:E27"/>
    <mergeCell ref="A35:A37"/>
    <mergeCell ref="C35:C37"/>
    <mergeCell ref="E35:E37"/>
    <mergeCell ref="O25:O27"/>
    <mergeCell ref="O15:O17"/>
    <mergeCell ref="A7:A9"/>
    <mergeCell ref="C7:C9"/>
    <mergeCell ref="E7:E9"/>
    <mergeCell ref="A15:A17"/>
    <mergeCell ref="C15:C17"/>
    <mergeCell ref="E15:E17"/>
    <mergeCell ref="A25:A27"/>
    <mergeCell ref="C25:C27"/>
    <mergeCell ref="M61:N62"/>
    <mergeCell ref="K62:L62"/>
    <mergeCell ref="G59:O59"/>
    <mergeCell ref="M51:N52"/>
    <mergeCell ref="K52:L52"/>
    <mergeCell ref="G61:L61"/>
    <mergeCell ref="G62:H62"/>
    <mergeCell ref="I62:J62"/>
    <mergeCell ref="O61:O63"/>
    <mergeCell ref="O51:O53"/>
    <mergeCell ref="G16:H16"/>
    <mergeCell ref="I36:J36"/>
    <mergeCell ref="G26:H26"/>
    <mergeCell ref="M43:N44"/>
    <mergeCell ref="K44:L44"/>
    <mergeCell ref="G36:H36"/>
    <mergeCell ref="G33:O33"/>
    <mergeCell ref="G35:L35"/>
    <mergeCell ref="O43:O45"/>
    <mergeCell ref="O35:O37"/>
    <mergeCell ref="G5:O5"/>
    <mergeCell ref="G7:L7"/>
    <mergeCell ref="M7:N8"/>
    <mergeCell ref="K8:L8"/>
    <mergeCell ref="I8:J8"/>
    <mergeCell ref="O7:O9"/>
    <mergeCell ref="G8:H8"/>
    <mergeCell ref="I52:J52"/>
    <mergeCell ref="G44:H44"/>
    <mergeCell ref="G52:H52"/>
    <mergeCell ref="G43:L43"/>
    <mergeCell ref="G51:L51"/>
    <mergeCell ref="I44:J44"/>
    <mergeCell ref="G15:L15"/>
    <mergeCell ref="K16:L16"/>
    <mergeCell ref="M15:N16"/>
    <mergeCell ref="M35:N36"/>
    <mergeCell ref="K36:L36"/>
    <mergeCell ref="G25:L25"/>
    <mergeCell ref="M25:N26"/>
    <mergeCell ref="K26:L26"/>
    <mergeCell ref="I16:J16"/>
    <mergeCell ref="I26:J2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Loughborough University</dc:creator>
  <cp:keywords/>
  <dc:description/>
  <cp:lastModifiedBy>adcjw2</cp:lastModifiedBy>
  <cp:lastPrinted>2007-05-30T10:30:47Z</cp:lastPrinted>
  <dcterms:created xsi:type="dcterms:W3CDTF">2004-06-11T12:38:21Z</dcterms:created>
  <dcterms:modified xsi:type="dcterms:W3CDTF">2007-05-30T10:31:04Z</dcterms:modified>
  <cp:category/>
  <cp:version/>
  <cp:contentType/>
  <cp:contentStatus/>
</cp:coreProperties>
</file>