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ppendix I" sheetId="1" r:id="rId1"/>
    <sheet name="Appendix II" sheetId="2" r:id="rId2"/>
    <sheet name="Appendix III" sheetId="3" r:id="rId3"/>
    <sheet name="Appendix IV" sheetId="4" r:id="rId4"/>
  </sheets>
  <definedNames/>
  <calcPr fullCalcOnLoad="1"/>
</workbook>
</file>

<file path=xl/sharedStrings.xml><?xml version="1.0" encoding="utf-8"?>
<sst xmlns="http://schemas.openxmlformats.org/spreadsheetml/2006/main" count="296" uniqueCount="79">
  <si>
    <t>Gender</t>
  </si>
  <si>
    <t>Ethnicity</t>
  </si>
  <si>
    <t>Disability</t>
  </si>
  <si>
    <t>Department</t>
  </si>
  <si>
    <t>PG</t>
  </si>
  <si>
    <t>Business School</t>
  </si>
  <si>
    <t>Upheld by Dean</t>
  </si>
  <si>
    <t>Dismissed by AR</t>
  </si>
  <si>
    <t>UG</t>
  </si>
  <si>
    <t>LUSAD</t>
  </si>
  <si>
    <t>Human Sciences</t>
  </si>
  <si>
    <t>PIRES</t>
  </si>
  <si>
    <t>Geography</t>
  </si>
  <si>
    <t>SSES</t>
  </si>
  <si>
    <t>Computer Science</t>
  </si>
  <si>
    <t>Chemistry</t>
  </si>
  <si>
    <t>Economics</t>
  </si>
  <si>
    <t>21+</t>
  </si>
  <si>
    <t>Under 21</t>
  </si>
  <si>
    <t>White</t>
  </si>
  <si>
    <t>BME</t>
  </si>
  <si>
    <t>Social Sciences</t>
  </si>
  <si>
    <t>Physics</t>
  </si>
  <si>
    <t>21 and over</t>
  </si>
  <si>
    <t>Age on Entry</t>
  </si>
  <si>
    <t>Other</t>
  </si>
  <si>
    <t>No of appeals</t>
  </si>
  <si>
    <t>CalendarYear</t>
  </si>
  <si>
    <t>Reg XIV Appeals</t>
  </si>
  <si>
    <t>Total Population</t>
  </si>
  <si>
    <t>No.</t>
  </si>
  <si>
    <t>%</t>
  </si>
  <si>
    <t>Male</t>
  </si>
  <si>
    <t>Female</t>
  </si>
  <si>
    <t>Total</t>
  </si>
  <si>
    <t>Yes</t>
  </si>
  <si>
    <t>No</t>
  </si>
  <si>
    <t>Fee Status</t>
  </si>
  <si>
    <t>Home</t>
  </si>
  <si>
    <t>International</t>
  </si>
  <si>
    <t>Aeronautical and Automotive Engineering</t>
  </si>
  <si>
    <t>Chemical Engineering</t>
  </si>
  <si>
    <t>Civil and Building Engineering</t>
  </si>
  <si>
    <t>Design and Technlogy</t>
  </si>
  <si>
    <t>Electronic and Electrical Engineering</t>
  </si>
  <si>
    <t>Engineering Faculty</t>
  </si>
  <si>
    <t>English and Drama</t>
  </si>
  <si>
    <t>Information Science</t>
  </si>
  <si>
    <t>IPTME</t>
  </si>
  <si>
    <t>Mathematical Sciences</t>
  </si>
  <si>
    <t>Mechanical and Manufacturing Engineering</t>
  </si>
  <si>
    <t>Teacher Education Unit</t>
  </si>
  <si>
    <t>Level</t>
  </si>
  <si>
    <t>Undergraduate</t>
  </si>
  <si>
    <t>Postgraduate</t>
  </si>
  <si>
    <t>Foundation</t>
  </si>
  <si>
    <t>Unknown</t>
  </si>
  <si>
    <t>Appeals as a % of Total Pop.</t>
  </si>
  <si>
    <t>Not known</t>
  </si>
  <si>
    <t>European Studies / PIRES</t>
  </si>
  <si>
    <t>PESSRM / SSES</t>
  </si>
  <si>
    <t>GENDER</t>
  </si>
  <si>
    <t>Decision</t>
  </si>
  <si>
    <t>ETHNICITY</t>
  </si>
  <si>
    <t>DISABILITY</t>
  </si>
  <si>
    <t>FEE STATUS</t>
  </si>
  <si>
    <t>Internat'nal</t>
  </si>
  <si>
    <t>COURSE LEVEL</t>
  </si>
  <si>
    <t>AGE ON ENTRY</t>
  </si>
  <si>
    <t>Dismissed by Dean</t>
  </si>
  <si>
    <t>Design and Technology</t>
  </si>
  <si>
    <t>Mechanical and Manufacturing Eng</t>
  </si>
  <si>
    <t>APPENDIX II</t>
  </si>
  <si>
    <t>APPENDIX III - Regulation XIV Appeal Outcomes (2006)</t>
  </si>
  <si>
    <t>APPENDIX IV - Regulation XIV Appeal Outcomes by Department (2006)</t>
  </si>
  <si>
    <t>Appendix I - Number of Regulation XIV Appeals 2002-2006</t>
  </si>
  <si>
    <t>Markfield</t>
  </si>
  <si>
    <t>Incidence of Regulation XIV Appeals against Total Population (2006)</t>
  </si>
  <si>
    <t>Civil and Building Engineering (incl. WEDC)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</si>
</sst>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/>
    </xf>
    <xf numFmtId="10" fontId="4" fillId="3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" borderId="1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textRotation="90" wrapText="1"/>
    </xf>
    <xf numFmtId="0" fontId="4" fillId="3" borderId="10" xfId="0" applyFont="1" applyFill="1" applyBorder="1" applyAlignment="1">
      <alignment horizontal="center" textRotation="90" wrapText="1"/>
    </xf>
    <xf numFmtId="0" fontId="4" fillId="3" borderId="11" xfId="0" applyFont="1" applyFill="1" applyBorder="1" applyAlignment="1">
      <alignment horizontal="center" textRotation="90" wrapText="1"/>
    </xf>
    <xf numFmtId="0" fontId="4" fillId="3" borderId="12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Regulation XIV Appeals 2002-2006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'Appendix I'!$B$4:$B$8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'Appendix I'!$C$4:$C$8</c:f>
              <c:numCache>
                <c:ptCount val="5"/>
                <c:pt idx="0">
                  <c:v>176</c:v>
                </c:pt>
                <c:pt idx="1">
                  <c:v>112</c:v>
                </c:pt>
                <c:pt idx="2">
                  <c:v>144</c:v>
                </c:pt>
                <c:pt idx="3">
                  <c:v>134</c:v>
                </c:pt>
                <c:pt idx="4">
                  <c:v>105</c:v>
                </c:pt>
              </c:numCache>
            </c:numRef>
          </c:val>
        </c:ser>
        <c:axId val="20988051"/>
        <c:axId val="54674732"/>
      </c:barChart>
      <c:catAx>
        <c:axId val="2098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Calendar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74732"/>
        <c:crosses val="autoZero"/>
        <c:auto val="1"/>
        <c:lblOffset val="100"/>
        <c:noMultiLvlLbl val="0"/>
      </c:catAx>
      <c:valAx>
        <c:axId val="54674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 of Appeals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88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19050</xdr:rowOff>
    </xdr:from>
    <xdr:to>
      <xdr:col>8</xdr:col>
      <xdr:colOff>419100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14325" y="1638300"/>
        <a:ext cx="52768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E8" sqref="E8"/>
    </sheetView>
  </sheetViews>
  <sheetFormatPr defaultColWidth="9.140625" defaultRowHeight="12.75"/>
  <cols>
    <col min="1" max="1" width="4.7109375" style="0" customWidth="1"/>
    <col min="2" max="3" width="13.57421875" style="0" bestFit="1" customWidth="1"/>
  </cols>
  <sheetData>
    <row r="1" ht="12.75">
      <c r="A1" s="1" t="s">
        <v>75</v>
      </c>
    </row>
    <row r="3" spans="2:3" ht="12.75">
      <c r="B3" s="2" t="s">
        <v>27</v>
      </c>
      <c r="C3" s="2" t="s">
        <v>26</v>
      </c>
    </row>
    <row r="4" spans="2:3" ht="12.75">
      <c r="B4" s="3">
        <v>2002</v>
      </c>
      <c r="C4" s="3">
        <v>176</v>
      </c>
    </row>
    <row r="5" spans="2:3" ht="12.75">
      <c r="B5" s="3">
        <v>2003</v>
      </c>
      <c r="C5" s="3">
        <v>112</v>
      </c>
    </row>
    <row r="6" spans="2:3" ht="12.75">
      <c r="B6" s="3">
        <v>2004</v>
      </c>
      <c r="C6" s="3">
        <v>144</v>
      </c>
    </row>
    <row r="7" spans="2:3" ht="12.75">
      <c r="B7" s="3">
        <v>2005</v>
      </c>
      <c r="C7" s="3">
        <v>134</v>
      </c>
    </row>
    <row r="8" spans="2:3" ht="12.75">
      <c r="B8" s="62">
        <v>2006</v>
      </c>
      <c r="C8" s="62">
        <v>105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&amp;RLTC07-P29b
7 June 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selection activeCell="A12" sqref="A12"/>
    </sheetView>
  </sheetViews>
  <sheetFormatPr defaultColWidth="9.140625" defaultRowHeight="12.75"/>
  <cols>
    <col min="1" max="1" width="30.00390625" style="0" customWidth="1"/>
    <col min="2" max="2" width="2.421875" style="39" customWidth="1"/>
    <col min="3" max="5" width="8.7109375" style="0" bestFit="1" customWidth="1"/>
    <col min="6" max="6" width="3.00390625" style="39" customWidth="1"/>
  </cols>
  <sheetData>
    <row r="1" spans="1:6" ht="12.75">
      <c r="A1" s="4" t="s">
        <v>72</v>
      </c>
      <c r="B1" s="4"/>
      <c r="C1" s="4"/>
      <c r="D1" s="4"/>
      <c r="E1" s="4"/>
      <c r="F1" s="4"/>
    </row>
    <row r="2" spans="1:6" ht="12.75">
      <c r="A2" s="4" t="s">
        <v>77</v>
      </c>
      <c r="B2" s="4"/>
      <c r="C2" s="4"/>
      <c r="D2" s="4"/>
      <c r="E2" s="4"/>
      <c r="F2" s="4"/>
    </row>
    <row r="3" spans="1:6" ht="12.75">
      <c r="A3" s="4"/>
      <c r="B3" s="4"/>
      <c r="C3" s="4"/>
      <c r="D3" s="4"/>
      <c r="E3" s="4"/>
      <c r="F3" s="4"/>
    </row>
    <row r="4" spans="1:17" ht="12.75">
      <c r="A4" s="5"/>
      <c r="B4" s="6"/>
      <c r="C4" s="7">
        <v>2003</v>
      </c>
      <c r="D4" s="7">
        <v>2004</v>
      </c>
      <c r="E4" s="7">
        <v>2005</v>
      </c>
      <c r="F4" s="8"/>
      <c r="G4" s="73">
        <v>2006</v>
      </c>
      <c r="H4" s="74"/>
      <c r="I4" s="74"/>
      <c r="J4" s="74"/>
      <c r="K4" s="75"/>
      <c r="L4" s="5"/>
      <c r="M4" s="76"/>
      <c r="N4" s="76"/>
      <c r="O4" s="76"/>
      <c r="P4" s="76"/>
      <c r="Q4" s="76"/>
    </row>
    <row r="5" spans="1:17" ht="12.75">
      <c r="A5" s="6"/>
      <c r="B5" s="10"/>
      <c r="C5" s="9"/>
      <c r="D5" s="11"/>
      <c r="E5" s="9"/>
      <c r="F5" s="9"/>
      <c r="G5" s="9"/>
      <c r="H5" s="9"/>
      <c r="I5" s="11"/>
      <c r="J5" s="11"/>
      <c r="K5" s="12"/>
      <c r="L5" s="10"/>
      <c r="M5" s="9"/>
      <c r="N5" s="9"/>
      <c r="O5" s="9"/>
      <c r="P5" s="9"/>
      <c r="Q5" s="9"/>
    </row>
    <row r="6" spans="1:11" ht="33.75">
      <c r="A6" s="13" t="s">
        <v>0</v>
      </c>
      <c r="B6" s="14"/>
      <c r="C6" s="15" t="s">
        <v>57</v>
      </c>
      <c r="D6" s="15" t="s">
        <v>57</v>
      </c>
      <c r="E6" s="16" t="s">
        <v>57</v>
      </c>
      <c r="F6" s="17"/>
      <c r="G6" s="77" t="s">
        <v>28</v>
      </c>
      <c r="H6" s="78"/>
      <c r="I6" s="77" t="s">
        <v>29</v>
      </c>
      <c r="J6" s="79"/>
      <c r="K6" s="16" t="s">
        <v>57</v>
      </c>
    </row>
    <row r="7" spans="1:11" ht="12.75">
      <c r="A7" s="18"/>
      <c r="B7" s="19"/>
      <c r="C7" s="20"/>
      <c r="D7" s="20"/>
      <c r="E7" s="20"/>
      <c r="F7" s="21"/>
      <c r="G7" s="22" t="s">
        <v>30</v>
      </c>
      <c r="H7" s="7" t="s">
        <v>31</v>
      </c>
      <c r="I7" s="22" t="s">
        <v>30</v>
      </c>
      <c r="J7" s="7" t="s">
        <v>31</v>
      </c>
      <c r="K7" s="20"/>
    </row>
    <row r="8" spans="1:11" ht="12.75">
      <c r="A8" s="23" t="s">
        <v>32</v>
      </c>
      <c r="B8" s="14"/>
      <c r="C8" s="24">
        <v>0.7</v>
      </c>
      <c r="D8" s="24">
        <v>0.8</v>
      </c>
      <c r="E8" s="24">
        <v>0.8</v>
      </c>
      <c r="F8" s="25"/>
      <c r="G8" s="26">
        <v>73</v>
      </c>
      <c r="H8" s="63">
        <f>G8/G10</f>
        <v>0.6952380952380952</v>
      </c>
      <c r="I8" s="26">
        <v>11545</v>
      </c>
      <c r="J8" s="63">
        <f>SUM(I8/I10)</f>
        <v>0.6429605702829138</v>
      </c>
      <c r="K8" s="64">
        <v>0.0063</v>
      </c>
    </row>
    <row r="9" spans="1:11" ht="12.75">
      <c r="A9" s="23" t="s">
        <v>33</v>
      </c>
      <c r="B9" s="14"/>
      <c r="C9" s="26">
        <v>0.6</v>
      </c>
      <c r="D9" s="26">
        <v>0.9</v>
      </c>
      <c r="E9" s="26">
        <v>0.8</v>
      </c>
      <c r="F9" s="25"/>
      <c r="G9" s="26">
        <v>32</v>
      </c>
      <c r="H9" s="63">
        <f>G9/G10</f>
        <v>0.3047619047619048</v>
      </c>
      <c r="I9" s="26">
        <v>6411</v>
      </c>
      <c r="J9" s="63">
        <f>SUM(I9/I10)</f>
        <v>0.3570394297170862</v>
      </c>
      <c r="K9" s="64">
        <v>0.0049</v>
      </c>
    </row>
    <row r="10" spans="1:11" ht="12.75">
      <c r="A10" s="13" t="s">
        <v>34</v>
      </c>
      <c r="B10" s="14"/>
      <c r="C10" s="7">
        <v>0.7</v>
      </c>
      <c r="D10" s="7">
        <v>0.8</v>
      </c>
      <c r="E10" s="7">
        <v>0.8</v>
      </c>
      <c r="F10" s="8"/>
      <c r="G10" s="7">
        <f>SUM(G8:G9)</f>
        <v>105</v>
      </c>
      <c r="H10" s="63">
        <f>H9+H8</f>
        <v>1</v>
      </c>
      <c r="I10" s="7">
        <f>SUM(I8:I9)</f>
        <v>17956</v>
      </c>
      <c r="J10" s="63">
        <f>SUM(J8:J9)</f>
        <v>1</v>
      </c>
      <c r="K10" s="63">
        <v>0.0058</v>
      </c>
    </row>
    <row r="11" spans="1:11" ht="12.75">
      <c r="A11" s="27"/>
      <c r="B11" s="28"/>
      <c r="C11" s="5"/>
      <c r="D11" s="5"/>
      <c r="E11" s="5"/>
      <c r="F11" s="6"/>
      <c r="G11" s="29"/>
      <c r="H11" s="9"/>
      <c r="I11" s="30"/>
      <c r="J11" s="9"/>
      <c r="K11" s="5"/>
    </row>
    <row r="12" spans="1:11" ht="12.75">
      <c r="A12" s="5"/>
      <c r="B12" s="6"/>
      <c r="C12" s="5"/>
      <c r="D12" s="5"/>
      <c r="E12" s="5"/>
      <c r="F12" s="6"/>
      <c r="G12" s="5"/>
      <c r="H12" s="5"/>
      <c r="I12" s="5"/>
      <c r="J12" s="31"/>
      <c r="K12" s="5"/>
    </row>
    <row r="13" spans="1:11" ht="33.75">
      <c r="A13" s="13" t="s">
        <v>1</v>
      </c>
      <c r="B13" s="14"/>
      <c r="C13" s="15" t="s">
        <v>57</v>
      </c>
      <c r="D13" s="15" t="s">
        <v>57</v>
      </c>
      <c r="E13" s="15" t="s">
        <v>57</v>
      </c>
      <c r="F13" s="17"/>
      <c r="G13" s="77" t="s">
        <v>28</v>
      </c>
      <c r="H13" s="78"/>
      <c r="I13" s="77" t="s">
        <v>29</v>
      </c>
      <c r="J13" s="79"/>
      <c r="K13" s="15" t="s">
        <v>57</v>
      </c>
    </row>
    <row r="14" spans="1:11" ht="12.75">
      <c r="A14" s="32"/>
      <c r="B14" s="19"/>
      <c r="C14" s="26"/>
      <c r="D14" s="26"/>
      <c r="E14" s="26"/>
      <c r="F14" s="25"/>
      <c r="G14" s="22" t="s">
        <v>30</v>
      </c>
      <c r="H14" s="7" t="s">
        <v>31</v>
      </c>
      <c r="I14" s="22" t="s">
        <v>30</v>
      </c>
      <c r="J14" s="7" t="s">
        <v>31</v>
      </c>
      <c r="K14" s="26"/>
    </row>
    <row r="15" spans="1:11" ht="12.75">
      <c r="A15" s="23" t="s">
        <v>19</v>
      </c>
      <c r="B15" s="33"/>
      <c r="C15" s="26">
        <v>0.5</v>
      </c>
      <c r="D15" s="26">
        <v>0.7</v>
      </c>
      <c r="E15" s="26">
        <v>0.7</v>
      </c>
      <c r="F15" s="25"/>
      <c r="G15" s="26">
        <v>79</v>
      </c>
      <c r="H15" s="63">
        <f>G15/G19</f>
        <v>0.7523809523809524</v>
      </c>
      <c r="I15" s="26">
        <v>13227</v>
      </c>
      <c r="J15" s="63">
        <f>SUM(I15/I19)</f>
        <v>0.7366339942080642</v>
      </c>
      <c r="K15" s="64">
        <v>0.0059</v>
      </c>
    </row>
    <row r="16" spans="1:11" ht="12.75">
      <c r="A16" s="23" t="s">
        <v>20</v>
      </c>
      <c r="B16" s="14"/>
      <c r="C16" s="26">
        <v>1.4</v>
      </c>
      <c r="D16" s="26">
        <v>1.6</v>
      </c>
      <c r="E16" s="26">
        <v>1.2</v>
      </c>
      <c r="F16" s="25"/>
      <c r="G16" s="26">
        <v>25</v>
      </c>
      <c r="H16" s="63">
        <f>G16/G19</f>
        <v>0.23809523809523808</v>
      </c>
      <c r="I16" s="26">
        <v>3632</v>
      </c>
      <c r="J16" s="63">
        <f>SUM(I16/I19)</f>
        <v>0.2022722209846291</v>
      </c>
      <c r="K16" s="64">
        <v>0.0068</v>
      </c>
    </row>
    <row r="17" spans="1:11" ht="12.75">
      <c r="A17" s="23" t="s">
        <v>25</v>
      </c>
      <c r="B17" s="14"/>
      <c r="C17" s="26">
        <v>1.5</v>
      </c>
      <c r="D17" s="26">
        <v>1.6</v>
      </c>
      <c r="E17" s="26">
        <v>2.2</v>
      </c>
      <c r="F17" s="25"/>
      <c r="G17" s="26">
        <v>0</v>
      </c>
      <c r="H17" s="63">
        <v>0</v>
      </c>
      <c r="I17" s="26">
        <v>123</v>
      </c>
      <c r="J17" s="63">
        <f>SUM(I17/I19)</f>
        <v>0.0068500779683671196</v>
      </c>
      <c r="K17" s="64">
        <v>0</v>
      </c>
    </row>
    <row r="18" spans="1:11" ht="12.75">
      <c r="A18" s="23" t="s">
        <v>58</v>
      </c>
      <c r="B18" s="14"/>
      <c r="C18" s="26">
        <v>1.2</v>
      </c>
      <c r="D18" s="26">
        <v>0.4</v>
      </c>
      <c r="E18" s="26">
        <v>0</v>
      </c>
      <c r="F18" s="25"/>
      <c r="G18" s="26">
        <v>1</v>
      </c>
      <c r="H18" s="63">
        <f>G18/G19</f>
        <v>0.009523809523809525</v>
      </c>
      <c r="I18" s="26">
        <v>974</v>
      </c>
      <c r="J18" s="63">
        <f>SUM(I18/I19)</f>
        <v>0.05424370683893963</v>
      </c>
      <c r="K18" s="64">
        <v>0.001</v>
      </c>
    </row>
    <row r="19" spans="1:11" ht="12.75">
      <c r="A19" s="13" t="s">
        <v>34</v>
      </c>
      <c r="B19" s="14"/>
      <c r="C19" s="7">
        <v>0.7</v>
      </c>
      <c r="D19" s="7">
        <v>0.8</v>
      </c>
      <c r="E19" s="7">
        <v>0.8</v>
      </c>
      <c r="F19" s="8"/>
      <c r="G19" s="7">
        <f>SUM(G15:G18)</f>
        <v>105</v>
      </c>
      <c r="H19" s="63">
        <f>H18+H17+H16+H15</f>
        <v>1</v>
      </c>
      <c r="I19" s="7">
        <f>SUM(I15:I18)</f>
        <v>17956</v>
      </c>
      <c r="J19" s="63">
        <f>SUM(J15:J18)</f>
        <v>1</v>
      </c>
      <c r="K19" s="63">
        <v>0.0058</v>
      </c>
    </row>
    <row r="20" spans="1:11" ht="12.75">
      <c r="A20" s="5"/>
      <c r="B20" s="6"/>
      <c r="C20" s="34"/>
      <c r="D20" s="34"/>
      <c r="E20" s="34"/>
      <c r="F20" s="35"/>
      <c r="G20" s="5"/>
      <c r="H20" s="5"/>
      <c r="I20" s="5"/>
      <c r="J20" s="31"/>
      <c r="K20" s="34"/>
    </row>
    <row r="21" spans="1:11" ht="12.75">
      <c r="A21" s="28"/>
      <c r="B21" s="28"/>
      <c r="C21" s="34"/>
      <c r="D21" s="34"/>
      <c r="E21" s="34"/>
      <c r="F21" s="35"/>
      <c r="G21" s="5"/>
      <c r="H21" s="5"/>
      <c r="I21" s="5"/>
      <c r="J21" s="31"/>
      <c r="K21" s="34"/>
    </row>
    <row r="22" spans="1:11" ht="33.75">
      <c r="A22" s="13" t="s">
        <v>2</v>
      </c>
      <c r="B22" s="14"/>
      <c r="C22" s="15" t="s">
        <v>57</v>
      </c>
      <c r="D22" s="15" t="s">
        <v>57</v>
      </c>
      <c r="E22" s="15" t="s">
        <v>57</v>
      </c>
      <c r="F22" s="17"/>
      <c r="G22" s="77" t="s">
        <v>28</v>
      </c>
      <c r="H22" s="78"/>
      <c r="I22" s="77" t="s">
        <v>29</v>
      </c>
      <c r="J22" s="79"/>
      <c r="K22" s="15" t="s">
        <v>57</v>
      </c>
    </row>
    <row r="23" spans="1:11" ht="12.75">
      <c r="A23" s="32"/>
      <c r="B23" s="19"/>
      <c r="C23" s="26"/>
      <c r="D23" s="26"/>
      <c r="E23" s="26"/>
      <c r="F23" s="25"/>
      <c r="G23" s="22" t="s">
        <v>30</v>
      </c>
      <c r="H23" s="7" t="s">
        <v>31</v>
      </c>
      <c r="I23" s="22" t="s">
        <v>30</v>
      </c>
      <c r="J23" s="7" t="s">
        <v>31</v>
      </c>
      <c r="K23" s="26"/>
    </row>
    <row r="24" spans="1:11" ht="12.75">
      <c r="A24" s="23" t="s">
        <v>35</v>
      </c>
      <c r="B24" s="14"/>
      <c r="C24" s="26">
        <v>0.5</v>
      </c>
      <c r="D24" s="26">
        <v>1.1</v>
      </c>
      <c r="E24" s="26">
        <v>1.4</v>
      </c>
      <c r="F24" s="25"/>
      <c r="G24" s="26">
        <v>9</v>
      </c>
      <c r="H24" s="63">
        <f>G24/G26</f>
        <v>0.08571428571428572</v>
      </c>
      <c r="I24" s="26">
        <v>1295</v>
      </c>
      <c r="J24" s="63">
        <f>SUM(I24/I26)</f>
        <v>0.07212073958565382</v>
      </c>
      <c r="K24" s="64">
        <v>0.0069</v>
      </c>
    </row>
    <row r="25" spans="1:11" ht="12.75">
      <c r="A25" s="23" t="s">
        <v>36</v>
      </c>
      <c r="B25" s="14"/>
      <c r="C25" s="26">
        <v>0.7</v>
      </c>
      <c r="D25" s="26">
        <v>0.8</v>
      </c>
      <c r="E25" s="26">
        <v>0.7</v>
      </c>
      <c r="F25" s="25"/>
      <c r="G25" s="26">
        <v>96</v>
      </c>
      <c r="H25" s="63">
        <f>G25/G26</f>
        <v>0.9142857142857143</v>
      </c>
      <c r="I25" s="26">
        <v>16661</v>
      </c>
      <c r="J25" s="63">
        <f>SUM(I25/I26)</f>
        <v>0.9278792604143462</v>
      </c>
      <c r="K25" s="64">
        <v>0.0057</v>
      </c>
    </row>
    <row r="26" spans="1:11" ht="12.75">
      <c r="A26" s="13" t="s">
        <v>34</v>
      </c>
      <c r="B26" s="14"/>
      <c r="C26" s="7">
        <v>0.7</v>
      </c>
      <c r="D26" s="7">
        <v>0.8</v>
      </c>
      <c r="E26" s="7">
        <v>0.8</v>
      </c>
      <c r="F26" s="8"/>
      <c r="G26" s="7">
        <f>SUM(G24:G25)</f>
        <v>105</v>
      </c>
      <c r="H26" s="63">
        <f>SUM(H24:H25)</f>
        <v>1</v>
      </c>
      <c r="I26" s="7">
        <f>SUM(I24:I25)</f>
        <v>17956</v>
      </c>
      <c r="J26" s="63">
        <f>SUM(J24:J25)</f>
        <v>1</v>
      </c>
      <c r="K26" s="63">
        <v>0.0058</v>
      </c>
    </row>
    <row r="27" spans="1:11" ht="12.75">
      <c r="A27" s="28"/>
      <c r="B27" s="28"/>
      <c r="C27" s="9"/>
      <c r="D27" s="9"/>
      <c r="E27" s="9"/>
      <c r="F27" s="9"/>
      <c r="G27" s="9"/>
      <c r="H27" s="72"/>
      <c r="I27" s="9"/>
      <c r="J27" s="72"/>
      <c r="K27" s="72"/>
    </row>
    <row r="28" spans="1:11" ht="12.75">
      <c r="A28" s="28"/>
      <c r="B28" s="28"/>
      <c r="C28" s="7">
        <v>2003</v>
      </c>
      <c r="D28" s="7">
        <v>2004</v>
      </c>
      <c r="E28" s="7">
        <v>2005</v>
      </c>
      <c r="F28" s="8"/>
      <c r="G28" s="73">
        <v>2006</v>
      </c>
      <c r="H28" s="74"/>
      <c r="I28" s="74"/>
      <c r="J28" s="74"/>
      <c r="K28" s="75"/>
    </row>
    <row r="29" spans="1:11" ht="12.75">
      <c r="A29" s="5"/>
      <c r="B29" s="10"/>
      <c r="C29" s="34"/>
      <c r="D29" s="34"/>
      <c r="E29" s="34"/>
      <c r="F29" s="30"/>
      <c r="G29" s="5"/>
      <c r="H29" s="5"/>
      <c r="I29" s="5"/>
      <c r="J29" s="31"/>
      <c r="K29" s="34"/>
    </row>
    <row r="30" spans="1:11" ht="33.75">
      <c r="A30" s="13" t="s">
        <v>37</v>
      </c>
      <c r="B30" s="14"/>
      <c r="C30" s="15" t="s">
        <v>57</v>
      </c>
      <c r="D30" s="15" t="s">
        <v>57</v>
      </c>
      <c r="E30" s="15" t="s">
        <v>57</v>
      </c>
      <c r="F30" s="17"/>
      <c r="G30" s="77" t="s">
        <v>28</v>
      </c>
      <c r="H30" s="78"/>
      <c r="I30" s="77" t="s">
        <v>29</v>
      </c>
      <c r="J30" s="79"/>
      <c r="K30" s="15" t="s">
        <v>57</v>
      </c>
    </row>
    <row r="31" spans="1:11" ht="12.75">
      <c r="A31" s="32"/>
      <c r="B31" s="19"/>
      <c r="C31" s="26"/>
      <c r="D31" s="26"/>
      <c r="E31" s="26"/>
      <c r="F31" s="25"/>
      <c r="G31" s="22" t="s">
        <v>30</v>
      </c>
      <c r="H31" s="7" t="s">
        <v>31</v>
      </c>
      <c r="I31" s="22" t="s">
        <v>30</v>
      </c>
      <c r="J31" s="7" t="s">
        <v>31</v>
      </c>
      <c r="K31" s="26"/>
    </row>
    <row r="32" spans="1:11" ht="12.75">
      <c r="A32" s="23" t="s">
        <v>38</v>
      </c>
      <c r="B32" s="14"/>
      <c r="C32" s="26">
        <v>0.6</v>
      </c>
      <c r="D32" s="26">
        <v>0.8</v>
      </c>
      <c r="E32" s="26">
        <v>0.7</v>
      </c>
      <c r="F32" s="25"/>
      <c r="G32" s="26">
        <v>88</v>
      </c>
      <c r="H32" s="63">
        <f>G32/G34</f>
        <v>0.8380952380952381</v>
      </c>
      <c r="I32" s="26">
        <v>15674</v>
      </c>
      <c r="J32" s="63">
        <f>SUM(I32/I34)</f>
        <v>0.87291156159501</v>
      </c>
      <c r="K32" s="64">
        <v>0.0056</v>
      </c>
    </row>
    <row r="33" spans="1:11" ht="12.75">
      <c r="A33" s="23" t="s">
        <v>39</v>
      </c>
      <c r="B33" s="14"/>
      <c r="C33" s="26">
        <v>1.4</v>
      </c>
      <c r="D33" s="26">
        <v>1.4</v>
      </c>
      <c r="E33" s="26">
        <v>1</v>
      </c>
      <c r="F33" s="25"/>
      <c r="G33" s="26">
        <v>17</v>
      </c>
      <c r="H33" s="63">
        <f>G33/G34</f>
        <v>0.1619047619047619</v>
      </c>
      <c r="I33" s="26">
        <v>2282</v>
      </c>
      <c r="J33" s="63">
        <f>SUM(I33/I34)</f>
        <v>0.12708843840498998</v>
      </c>
      <c r="K33" s="64">
        <v>0.0074</v>
      </c>
    </row>
    <row r="34" spans="1:11" ht="12.75">
      <c r="A34" s="13" t="s">
        <v>34</v>
      </c>
      <c r="B34" s="14"/>
      <c r="C34" s="7">
        <v>0.7</v>
      </c>
      <c r="D34" s="7">
        <v>0.8</v>
      </c>
      <c r="E34" s="7">
        <v>0.8</v>
      </c>
      <c r="F34" s="8"/>
      <c r="G34" s="7">
        <f>SUM(G32:G33)</f>
        <v>105</v>
      </c>
      <c r="H34" s="63">
        <f>SUM(H32:H33)</f>
        <v>1</v>
      </c>
      <c r="I34" s="7">
        <f>SUM(I32:I33)</f>
        <v>17956</v>
      </c>
      <c r="J34" s="63">
        <f>SUM(J32:J33)</f>
        <v>1</v>
      </c>
      <c r="K34" s="63">
        <v>0.0058</v>
      </c>
    </row>
    <row r="35" spans="1:11" ht="12.75">
      <c r="A35" s="28"/>
      <c r="B35" s="28"/>
      <c r="C35" s="9"/>
      <c r="D35" s="9"/>
      <c r="E35" s="9"/>
      <c r="F35" s="9"/>
      <c r="G35" s="9"/>
      <c r="H35" s="9"/>
      <c r="I35" s="9"/>
      <c r="J35" s="9"/>
      <c r="K35" s="9"/>
    </row>
    <row r="36" spans="1:11" ht="12.75">
      <c r="A36" s="28"/>
      <c r="B36" s="28"/>
      <c r="C36" s="9"/>
      <c r="D36" s="9"/>
      <c r="E36" s="9"/>
      <c r="F36" s="9"/>
      <c r="G36" s="9"/>
      <c r="H36" s="9"/>
      <c r="I36" s="9"/>
      <c r="J36" s="9"/>
      <c r="K36" s="9"/>
    </row>
    <row r="37" spans="1:11" ht="33.75">
      <c r="A37" s="13" t="s">
        <v>52</v>
      </c>
      <c r="B37" s="14"/>
      <c r="C37" s="15" t="s">
        <v>57</v>
      </c>
      <c r="D37" s="15" t="s">
        <v>57</v>
      </c>
      <c r="E37" s="15" t="s">
        <v>57</v>
      </c>
      <c r="F37" s="17"/>
      <c r="G37" s="77" t="s">
        <v>28</v>
      </c>
      <c r="H37" s="78"/>
      <c r="I37" s="77" t="s">
        <v>29</v>
      </c>
      <c r="J37" s="79"/>
      <c r="K37" s="15" t="s">
        <v>57</v>
      </c>
    </row>
    <row r="38" spans="1:11" ht="12.75">
      <c r="A38" s="32"/>
      <c r="B38" s="19"/>
      <c r="C38" s="32"/>
      <c r="D38" s="32"/>
      <c r="E38" s="32"/>
      <c r="F38" s="19"/>
      <c r="G38" s="22" t="s">
        <v>30</v>
      </c>
      <c r="H38" s="7" t="s">
        <v>31</v>
      </c>
      <c r="I38" s="22" t="s">
        <v>30</v>
      </c>
      <c r="J38" s="7" t="s">
        <v>31</v>
      </c>
      <c r="K38" s="32"/>
    </row>
    <row r="39" spans="1:11" ht="12.75">
      <c r="A39" s="23" t="s">
        <v>53</v>
      </c>
      <c r="B39" s="14"/>
      <c r="C39" s="26">
        <v>0.7</v>
      </c>
      <c r="D39" s="26">
        <v>0.9</v>
      </c>
      <c r="E39" s="26">
        <v>0.8</v>
      </c>
      <c r="F39" s="25"/>
      <c r="G39" s="26">
        <v>88</v>
      </c>
      <c r="H39" s="63">
        <f>G39/G42</f>
        <v>0.8380952380952381</v>
      </c>
      <c r="I39" s="26">
        <v>14860</v>
      </c>
      <c r="J39" s="63">
        <f>SUM(I39/I42)</f>
        <v>0.8275785252840276</v>
      </c>
      <c r="K39" s="64">
        <v>0.0059</v>
      </c>
    </row>
    <row r="40" spans="1:11" ht="12.75">
      <c r="A40" s="23" t="s">
        <v>54</v>
      </c>
      <c r="B40" s="14"/>
      <c r="C40" s="26">
        <v>0.9</v>
      </c>
      <c r="D40" s="26">
        <v>0.8</v>
      </c>
      <c r="E40" s="26">
        <v>0.7</v>
      </c>
      <c r="F40" s="25"/>
      <c r="G40" s="26">
        <v>17</v>
      </c>
      <c r="H40" s="63">
        <f>G40/G42</f>
        <v>0.1619047619047619</v>
      </c>
      <c r="I40" s="26">
        <v>2883</v>
      </c>
      <c r="J40" s="63">
        <f>SUM(I40/I42)</f>
        <v>0.1605591445756293</v>
      </c>
      <c r="K40" s="64">
        <v>0.0059</v>
      </c>
    </row>
    <row r="41" spans="1:11" ht="12.75">
      <c r="A41" s="23" t="s">
        <v>55</v>
      </c>
      <c r="B41" s="14"/>
      <c r="C41" s="26">
        <v>0</v>
      </c>
      <c r="D41" s="26">
        <v>0</v>
      </c>
      <c r="E41" s="26">
        <v>0</v>
      </c>
      <c r="F41" s="25"/>
      <c r="G41" s="26">
        <v>0</v>
      </c>
      <c r="H41" s="63">
        <v>0</v>
      </c>
      <c r="I41" s="26">
        <v>213</v>
      </c>
      <c r="J41" s="63">
        <f>SUM(I41/I42)</f>
        <v>0.011862330140343061</v>
      </c>
      <c r="K41" s="64">
        <v>0</v>
      </c>
    </row>
    <row r="42" spans="1:11" ht="12.75">
      <c r="A42" s="13" t="s">
        <v>34</v>
      </c>
      <c r="B42" s="14"/>
      <c r="C42" s="7">
        <v>0.7</v>
      </c>
      <c r="D42" s="7">
        <v>0.8</v>
      </c>
      <c r="E42" s="7">
        <v>0.8</v>
      </c>
      <c r="F42" s="8"/>
      <c r="G42" s="7">
        <f>SUM(G39:G41)</f>
        <v>105</v>
      </c>
      <c r="H42" s="63">
        <f>SUM(H39:H41)</f>
        <v>1</v>
      </c>
      <c r="I42" s="7">
        <f>SUM(I39:I41)</f>
        <v>17956</v>
      </c>
      <c r="J42" s="63">
        <f>SUM(J39:J41)</f>
        <v>1</v>
      </c>
      <c r="K42" s="63">
        <v>0.0058</v>
      </c>
    </row>
    <row r="43" spans="1:11" ht="12.75">
      <c r="A43" s="5"/>
      <c r="B43" s="10"/>
      <c r="C43" s="34"/>
      <c r="D43" s="34"/>
      <c r="E43" s="34"/>
      <c r="F43" s="35"/>
      <c r="G43" s="5"/>
      <c r="H43" s="5"/>
      <c r="I43" s="5"/>
      <c r="J43" s="31"/>
      <c r="K43" s="34"/>
    </row>
    <row r="44" spans="1:11" ht="12.75">
      <c r="A44" s="5"/>
      <c r="B44" s="10"/>
      <c r="C44" s="34"/>
      <c r="D44" s="34"/>
      <c r="E44" s="34"/>
      <c r="F44" s="35"/>
      <c r="G44" s="5"/>
      <c r="H44" s="5"/>
      <c r="I44" s="5"/>
      <c r="J44" s="31"/>
      <c r="K44" s="34"/>
    </row>
    <row r="45" spans="1:11" ht="33.75">
      <c r="A45" s="13" t="s">
        <v>24</v>
      </c>
      <c r="B45" s="14"/>
      <c r="C45" s="15" t="s">
        <v>57</v>
      </c>
      <c r="D45" s="15" t="s">
        <v>57</v>
      </c>
      <c r="E45" s="15" t="s">
        <v>57</v>
      </c>
      <c r="F45" s="17"/>
      <c r="G45" s="77" t="s">
        <v>28</v>
      </c>
      <c r="H45" s="78"/>
      <c r="I45" s="77" t="s">
        <v>29</v>
      </c>
      <c r="J45" s="79"/>
      <c r="K45" s="15" t="s">
        <v>57</v>
      </c>
    </row>
    <row r="46" spans="1:11" ht="12.75">
      <c r="A46" s="32"/>
      <c r="B46" s="19"/>
      <c r="C46" s="26"/>
      <c r="D46" s="26"/>
      <c r="E46" s="26"/>
      <c r="F46" s="25"/>
      <c r="G46" s="22" t="s">
        <v>30</v>
      </c>
      <c r="H46" s="7" t="s">
        <v>31</v>
      </c>
      <c r="I46" s="22" t="s">
        <v>30</v>
      </c>
      <c r="J46" s="7" t="s">
        <v>31</v>
      </c>
      <c r="K46" s="26"/>
    </row>
    <row r="47" spans="1:11" ht="12.75">
      <c r="A47" s="23" t="s">
        <v>18</v>
      </c>
      <c r="B47" s="14"/>
      <c r="C47" s="26">
        <v>0.7</v>
      </c>
      <c r="D47" s="26">
        <v>0.8</v>
      </c>
      <c r="E47" s="26">
        <v>0.8</v>
      </c>
      <c r="F47" s="25"/>
      <c r="G47" s="26">
        <v>82</v>
      </c>
      <c r="H47" s="63">
        <f>G47/G50</f>
        <v>0.780952380952381</v>
      </c>
      <c r="I47" s="26">
        <v>14075</v>
      </c>
      <c r="J47" s="63">
        <f>SUM(I47/I50)</f>
        <v>0.7838605480062375</v>
      </c>
      <c r="K47" s="64">
        <v>0.0058</v>
      </c>
    </row>
    <row r="48" spans="1:11" ht="12.75">
      <c r="A48" s="23" t="s">
        <v>23</v>
      </c>
      <c r="B48" s="14"/>
      <c r="C48" s="26">
        <v>0.8</v>
      </c>
      <c r="D48" s="26">
        <v>0.9</v>
      </c>
      <c r="E48" s="26">
        <v>0.8</v>
      </c>
      <c r="F48" s="25"/>
      <c r="G48" s="26">
        <v>23</v>
      </c>
      <c r="H48" s="63">
        <f>G48/G50</f>
        <v>0.21904761904761905</v>
      </c>
      <c r="I48" s="26">
        <v>3879</v>
      </c>
      <c r="J48" s="63">
        <f>SUM(I48/I50)</f>
        <v>0.21602806861216306</v>
      </c>
      <c r="K48" s="64">
        <v>0.0059</v>
      </c>
    </row>
    <row r="49" spans="1:11" ht="12.75">
      <c r="A49" s="23" t="s">
        <v>56</v>
      </c>
      <c r="B49" s="14"/>
      <c r="C49" s="26">
        <v>0</v>
      </c>
      <c r="D49" s="26">
        <v>0</v>
      </c>
      <c r="E49" s="26">
        <v>0</v>
      </c>
      <c r="F49" s="25"/>
      <c r="G49" s="26">
        <v>0</v>
      </c>
      <c r="H49" s="63">
        <v>0</v>
      </c>
      <c r="I49" s="26">
        <v>2</v>
      </c>
      <c r="J49" s="63">
        <f>SUM(I49/I50)</f>
        <v>0.00011138338159946537</v>
      </c>
      <c r="K49" s="64">
        <v>0</v>
      </c>
    </row>
    <row r="50" spans="1:11" ht="12.75">
      <c r="A50" s="13" t="s">
        <v>34</v>
      </c>
      <c r="B50" s="14"/>
      <c r="C50" s="7">
        <v>0.7</v>
      </c>
      <c r="D50" s="7">
        <v>0.8</v>
      </c>
      <c r="E50" s="7">
        <v>0.8</v>
      </c>
      <c r="F50" s="8"/>
      <c r="G50" s="7">
        <f>SUM(G47:G49)</f>
        <v>105</v>
      </c>
      <c r="H50" s="63">
        <f>SUM(H47:H49)</f>
        <v>1</v>
      </c>
      <c r="I50" s="7">
        <f>SUM(I47:I49)</f>
        <v>17956</v>
      </c>
      <c r="J50" s="63">
        <f>SUM(J47:J49)</f>
        <v>1</v>
      </c>
      <c r="K50" s="63">
        <v>0.0058</v>
      </c>
    </row>
    <row r="51" spans="1:11" ht="12.75">
      <c r="A51" s="28"/>
      <c r="B51" s="28"/>
      <c r="C51" s="9"/>
      <c r="D51" s="9"/>
      <c r="E51" s="9"/>
      <c r="F51" s="9"/>
      <c r="G51" s="9"/>
      <c r="H51" s="9"/>
      <c r="I51" s="9"/>
      <c r="J51" s="9"/>
      <c r="K51" s="9"/>
    </row>
    <row r="52" spans="1:11" ht="12.75">
      <c r="A52" s="28"/>
      <c r="B52" s="28"/>
      <c r="C52" s="7">
        <v>2003</v>
      </c>
      <c r="D52" s="7">
        <v>2004</v>
      </c>
      <c r="E52" s="7">
        <v>2005</v>
      </c>
      <c r="F52" s="8"/>
      <c r="G52" s="73">
        <v>2006</v>
      </c>
      <c r="H52" s="74"/>
      <c r="I52" s="74"/>
      <c r="J52" s="74"/>
      <c r="K52" s="75"/>
    </row>
    <row r="53" spans="1:11" ht="12.75">
      <c r="A53" s="28"/>
      <c r="B53" s="28"/>
      <c r="C53" s="9"/>
      <c r="D53" s="9"/>
      <c r="E53" s="9"/>
      <c r="F53" s="9"/>
      <c r="G53" s="9"/>
      <c r="H53" s="9"/>
      <c r="I53" s="9"/>
      <c r="J53" s="9"/>
      <c r="K53" s="9"/>
    </row>
    <row r="54" spans="1:11" ht="33.75">
      <c r="A54" s="13" t="s">
        <v>3</v>
      </c>
      <c r="B54" s="14"/>
      <c r="C54" s="15" t="s">
        <v>57</v>
      </c>
      <c r="D54" s="15" t="s">
        <v>57</v>
      </c>
      <c r="E54" s="15" t="s">
        <v>57</v>
      </c>
      <c r="F54" s="17"/>
      <c r="G54" s="77" t="s">
        <v>28</v>
      </c>
      <c r="H54" s="78"/>
      <c r="I54" s="77" t="s">
        <v>29</v>
      </c>
      <c r="J54" s="79"/>
      <c r="K54" s="15" t="s">
        <v>57</v>
      </c>
    </row>
    <row r="55" spans="1:11" ht="12.75">
      <c r="A55" s="32"/>
      <c r="B55" s="19"/>
      <c r="C55" s="26"/>
      <c r="D55" s="26"/>
      <c r="E55" s="26"/>
      <c r="F55" s="25"/>
      <c r="G55" s="22" t="s">
        <v>30</v>
      </c>
      <c r="H55" s="7" t="s">
        <v>31</v>
      </c>
      <c r="I55" s="22" t="s">
        <v>30</v>
      </c>
      <c r="J55" s="7" t="s">
        <v>31</v>
      </c>
      <c r="K55" s="26"/>
    </row>
    <row r="56" spans="1:11" ht="12.75">
      <c r="A56" s="32" t="s">
        <v>40</v>
      </c>
      <c r="B56" s="19"/>
      <c r="C56" s="26">
        <v>0.9</v>
      </c>
      <c r="D56" s="26">
        <v>0.9</v>
      </c>
      <c r="E56" s="26">
        <v>0.4</v>
      </c>
      <c r="F56" s="25"/>
      <c r="G56" s="26">
        <v>4</v>
      </c>
      <c r="H56" s="63">
        <f>SUM(G56/G80)</f>
        <v>0.0380952380952381</v>
      </c>
      <c r="I56" s="26">
        <v>790</v>
      </c>
      <c r="J56" s="63">
        <f>SUM(I56/I80)</f>
        <v>0.04399643573178882</v>
      </c>
      <c r="K56" s="64">
        <v>0.0051</v>
      </c>
    </row>
    <row r="57" spans="1:11" ht="12.75">
      <c r="A57" s="32" t="s">
        <v>5</v>
      </c>
      <c r="B57" s="19"/>
      <c r="C57" s="26">
        <v>0.7</v>
      </c>
      <c r="D57" s="26">
        <v>0.6</v>
      </c>
      <c r="E57" s="26">
        <v>0.7</v>
      </c>
      <c r="F57" s="25"/>
      <c r="G57" s="26">
        <v>10</v>
      </c>
      <c r="H57" s="63">
        <f>SUM(G57/G80)</f>
        <v>0.09523809523809523</v>
      </c>
      <c r="I57" s="26">
        <v>2432</v>
      </c>
      <c r="J57" s="63">
        <f>SUM(I57/I80)</f>
        <v>0.13544219202494986</v>
      </c>
      <c r="K57" s="64">
        <v>0.0041</v>
      </c>
    </row>
    <row r="58" spans="1:11" ht="12.75">
      <c r="A58" s="32" t="s">
        <v>41</v>
      </c>
      <c r="B58" s="19"/>
      <c r="C58" s="26">
        <v>0.5</v>
      </c>
      <c r="D58" s="26">
        <v>0</v>
      </c>
      <c r="E58" s="26">
        <v>0.8</v>
      </c>
      <c r="F58" s="25"/>
      <c r="G58" s="26">
        <v>3</v>
      </c>
      <c r="H58" s="63">
        <f aca="true" t="shared" si="0" ref="H58:H64">G58/105</f>
        <v>0.02857142857142857</v>
      </c>
      <c r="I58" s="26">
        <v>262</v>
      </c>
      <c r="J58" s="63">
        <f>SUM(I58/I80)</f>
        <v>0.014591222989529962</v>
      </c>
      <c r="K58" s="64">
        <v>0.0114</v>
      </c>
    </row>
    <row r="59" spans="1:11" ht="12.75">
      <c r="A59" s="32" t="s">
        <v>15</v>
      </c>
      <c r="B59" s="19"/>
      <c r="C59" s="26">
        <v>0</v>
      </c>
      <c r="D59" s="26">
        <v>1.1</v>
      </c>
      <c r="E59" s="26">
        <v>0.6</v>
      </c>
      <c r="F59" s="25"/>
      <c r="G59" s="26">
        <v>2</v>
      </c>
      <c r="H59" s="63">
        <f t="shared" si="0"/>
        <v>0.01904761904761905</v>
      </c>
      <c r="I59" s="26">
        <v>485</v>
      </c>
      <c r="J59" s="63">
        <f>SUM(I59/I80)</f>
        <v>0.02701047003787035</v>
      </c>
      <c r="K59" s="64">
        <v>0.0041</v>
      </c>
    </row>
    <row r="60" spans="1:11" ht="12.75">
      <c r="A60" s="32" t="s">
        <v>78</v>
      </c>
      <c r="B60" s="19"/>
      <c r="C60" s="26">
        <v>0.5</v>
      </c>
      <c r="D60" s="26">
        <v>0.6</v>
      </c>
      <c r="E60" s="26">
        <v>0.8</v>
      </c>
      <c r="F60" s="25"/>
      <c r="G60" s="26">
        <v>14</v>
      </c>
      <c r="H60" s="63">
        <f t="shared" si="0"/>
        <v>0.13333333333333333</v>
      </c>
      <c r="I60" s="26">
        <v>1171</v>
      </c>
      <c r="J60" s="63">
        <f>SUM(I60/I80)</f>
        <v>0.06521496992648697</v>
      </c>
      <c r="K60" s="64">
        <v>0.0119</v>
      </c>
    </row>
    <row r="61" spans="1:11" ht="12.75">
      <c r="A61" s="32" t="s">
        <v>14</v>
      </c>
      <c r="B61" s="19"/>
      <c r="C61" s="26">
        <v>1.5</v>
      </c>
      <c r="D61" s="26">
        <v>1.6</v>
      </c>
      <c r="E61" s="26">
        <v>0.9</v>
      </c>
      <c r="F61" s="25"/>
      <c r="G61" s="26">
        <v>2</v>
      </c>
      <c r="H61" s="63">
        <f t="shared" si="0"/>
        <v>0.01904761904761905</v>
      </c>
      <c r="I61" s="26">
        <v>758</v>
      </c>
      <c r="J61" s="63">
        <f>SUM(I61/I80)</f>
        <v>0.042214301626197374</v>
      </c>
      <c r="K61" s="64">
        <v>0.0026</v>
      </c>
    </row>
    <row r="62" spans="1:11" ht="12.75">
      <c r="A62" s="32" t="s">
        <v>43</v>
      </c>
      <c r="B62" s="19"/>
      <c r="C62" s="26">
        <v>0.7</v>
      </c>
      <c r="D62" s="26">
        <v>0</v>
      </c>
      <c r="E62" s="26">
        <v>0.6</v>
      </c>
      <c r="F62" s="25"/>
      <c r="G62" s="26">
        <v>4</v>
      </c>
      <c r="H62" s="63">
        <f t="shared" si="0"/>
        <v>0.0380952380952381</v>
      </c>
      <c r="I62" s="26">
        <v>701</v>
      </c>
      <c r="J62" s="63">
        <f>SUM(I62/I80)</f>
        <v>0.03903987525061261</v>
      </c>
      <c r="K62" s="64">
        <v>0.0057</v>
      </c>
    </row>
    <row r="63" spans="1:11" ht="12.75">
      <c r="A63" s="32" t="s">
        <v>16</v>
      </c>
      <c r="B63" s="19"/>
      <c r="C63" s="26">
        <v>0.7</v>
      </c>
      <c r="D63" s="26">
        <v>1.4</v>
      </c>
      <c r="E63" s="26">
        <v>0.5</v>
      </c>
      <c r="F63" s="25"/>
      <c r="G63" s="26">
        <v>7</v>
      </c>
      <c r="H63" s="63">
        <f t="shared" si="0"/>
        <v>0.06666666666666667</v>
      </c>
      <c r="I63" s="26">
        <v>913</v>
      </c>
      <c r="J63" s="63">
        <f>SUM(I63/I80)</f>
        <v>0.050846513700155936</v>
      </c>
      <c r="K63" s="64">
        <v>0.0077</v>
      </c>
    </row>
    <row r="64" spans="1:11" ht="12.75">
      <c r="A64" s="32" t="s">
        <v>44</v>
      </c>
      <c r="B64" s="19"/>
      <c r="C64" s="26">
        <v>0.6</v>
      </c>
      <c r="D64" s="26">
        <v>0.6</v>
      </c>
      <c r="E64" s="26">
        <v>0.8</v>
      </c>
      <c r="F64" s="25"/>
      <c r="G64" s="26">
        <v>4</v>
      </c>
      <c r="H64" s="63">
        <f t="shared" si="0"/>
        <v>0.0380952380952381</v>
      </c>
      <c r="I64" s="26">
        <v>837</v>
      </c>
      <c r="J64" s="63">
        <f>SUM(I64/I80)</f>
        <v>0.046613945199376255</v>
      </c>
      <c r="K64" s="64">
        <v>0.0048</v>
      </c>
    </row>
    <row r="65" spans="1:11" ht="12.75">
      <c r="A65" s="32" t="s">
        <v>45</v>
      </c>
      <c r="B65" s="19"/>
      <c r="C65" s="26">
        <v>0</v>
      </c>
      <c r="D65" s="26">
        <v>0</v>
      </c>
      <c r="E65" s="26">
        <v>0</v>
      </c>
      <c r="F65" s="25"/>
      <c r="G65" s="26">
        <v>0</v>
      </c>
      <c r="H65" s="63">
        <v>0</v>
      </c>
      <c r="I65" s="26">
        <v>14</v>
      </c>
      <c r="J65" s="63">
        <f>SUM(I65/I80)</f>
        <v>0.0007796836711962575</v>
      </c>
      <c r="K65" s="64">
        <v>0</v>
      </c>
    </row>
    <row r="66" spans="1:11" ht="12.75">
      <c r="A66" s="32" t="s">
        <v>46</v>
      </c>
      <c r="B66" s="19"/>
      <c r="C66" s="26">
        <v>0.9</v>
      </c>
      <c r="D66" s="26">
        <v>0.8</v>
      </c>
      <c r="E66" s="26">
        <v>0.8</v>
      </c>
      <c r="F66" s="25"/>
      <c r="G66" s="26">
        <v>6</v>
      </c>
      <c r="H66" s="63">
        <f>G66/105</f>
        <v>0.05714285714285714</v>
      </c>
      <c r="I66" s="26">
        <v>622</v>
      </c>
      <c r="J66" s="63">
        <f>SUM(I66/I80)</f>
        <v>0.03464023167743373</v>
      </c>
      <c r="K66" s="64">
        <v>0.0096</v>
      </c>
    </row>
    <row r="67" spans="1:11" ht="12.75">
      <c r="A67" s="32" t="s">
        <v>59</v>
      </c>
      <c r="B67" s="19"/>
      <c r="C67" s="26">
        <v>0.2</v>
      </c>
      <c r="D67" s="26">
        <v>2</v>
      </c>
      <c r="E67" s="26">
        <v>0.2</v>
      </c>
      <c r="F67" s="25"/>
      <c r="G67" s="26">
        <v>5</v>
      </c>
      <c r="H67" s="63">
        <f>G67/105</f>
        <v>0.047619047619047616</v>
      </c>
      <c r="I67" s="26">
        <v>735</v>
      </c>
      <c r="J67" s="63">
        <f>SUM(I67/I80)</f>
        <v>0.04093339273780352</v>
      </c>
      <c r="K67" s="64">
        <v>0.0068</v>
      </c>
    </row>
    <row r="68" spans="1:11" ht="12.75">
      <c r="A68" s="32" t="s">
        <v>12</v>
      </c>
      <c r="B68" s="19"/>
      <c r="C68" s="26">
        <v>1.3</v>
      </c>
      <c r="D68" s="26">
        <v>1.3</v>
      </c>
      <c r="E68" s="26">
        <v>1.2</v>
      </c>
      <c r="F68" s="25"/>
      <c r="G68" s="26">
        <v>2</v>
      </c>
      <c r="H68" s="63">
        <f>G68/105</f>
        <v>0.01904761904761905</v>
      </c>
      <c r="I68" s="26">
        <v>609</v>
      </c>
      <c r="J68" s="63">
        <f>SUM(I68/I80)</f>
        <v>0.0339162396970372</v>
      </c>
      <c r="K68" s="64">
        <v>0.0033</v>
      </c>
    </row>
    <row r="69" spans="1:11" ht="12.75">
      <c r="A69" s="32" t="s">
        <v>10</v>
      </c>
      <c r="B69" s="19"/>
      <c r="C69" s="26">
        <v>1</v>
      </c>
      <c r="D69" s="26">
        <v>0.9</v>
      </c>
      <c r="E69" s="26">
        <v>0.7</v>
      </c>
      <c r="F69" s="25"/>
      <c r="G69" s="26">
        <v>5</v>
      </c>
      <c r="H69" s="63">
        <f>G69/105</f>
        <v>0.047619047619047616</v>
      </c>
      <c r="I69" s="26">
        <v>645</v>
      </c>
      <c r="J69" s="63">
        <f>SUM(I69/I80)</f>
        <v>0.035921140565827576</v>
      </c>
      <c r="K69" s="64">
        <v>0.0077</v>
      </c>
    </row>
    <row r="70" spans="1:11" ht="12.75">
      <c r="A70" s="32" t="s">
        <v>47</v>
      </c>
      <c r="B70" s="19"/>
      <c r="C70" s="26">
        <v>1.3</v>
      </c>
      <c r="D70" s="26">
        <v>0.9</v>
      </c>
      <c r="E70" s="26">
        <v>1.3</v>
      </c>
      <c r="F70" s="25"/>
      <c r="G70" s="26">
        <v>10</v>
      </c>
      <c r="H70" s="63">
        <f>G70/105</f>
        <v>0.09523809523809523</v>
      </c>
      <c r="I70" s="26">
        <v>686</v>
      </c>
      <c r="J70" s="63">
        <f>SUM(I70/I80)</f>
        <v>0.03820449988861662</v>
      </c>
      <c r="K70" s="64">
        <v>0.0146</v>
      </c>
    </row>
    <row r="71" spans="1:11" ht="12.75">
      <c r="A71" s="32" t="s">
        <v>48</v>
      </c>
      <c r="B71" s="19"/>
      <c r="C71" s="26">
        <v>0.5</v>
      </c>
      <c r="D71" s="26">
        <v>0.7</v>
      </c>
      <c r="E71" s="26">
        <v>0</v>
      </c>
      <c r="F71" s="25"/>
      <c r="G71" s="26">
        <v>0</v>
      </c>
      <c r="H71" s="63">
        <v>0</v>
      </c>
      <c r="I71" s="26">
        <v>434</v>
      </c>
      <c r="J71" s="63">
        <f>SUM(I71/I80)</f>
        <v>0.024170193807083983</v>
      </c>
      <c r="K71" s="64">
        <v>0</v>
      </c>
    </row>
    <row r="72" spans="1:11" ht="12.75">
      <c r="A72" s="32" t="s">
        <v>9</v>
      </c>
      <c r="B72" s="19"/>
      <c r="C72" s="26">
        <v>0.5</v>
      </c>
      <c r="D72" s="26">
        <v>0.4</v>
      </c>
      <c r="E72" s="26">
        <v>1</v>
      </c>
      <c r="F72" s="25"/>
      <c r="G72" s="26">
        <v>5</v>
      </c>
      <c r="H72" s="63">
        <f>G72/105</f>
        <v>0.047619047619047616</v>
      </c>
      <c r="I72" s="26">
        <v>1340</v>
      </c>
      <c r="J72" s="63">
        <f>SUM(I72/I80)</f>
        <v>0.07462686567164178</v>
      </c>
      <c r="K72" s="64">
        <v>0.0037</v>
      </c>
    </row>
    <row r="73" spans="1:11" ht="12.75">
      <c r="A73" s="32" t="s">
        <v>49</v>
      </c>
      <c r="B73" s="19"/>
      <c r="C73" s="26">
        <v>0.7</v>
      </c>
      <c r="D73" s="26">
        <v>1.1</v>
      </c>
      <c r="E73" s="26">
        <v>0.9</v>
      </c>
      <c r="F73" s="25"/>
      <c r="G73" s="26">
        <v>9</v>
      </c>
      <c r="H73" s="63">
        <f>G73/105</f>
        <v>0.08571428571428572</v>
      </c>
      <c r="I73" s="26">
        <v>865</v>
      </c>
      <c r="J73" s="63">
        <f>SUM(I73/I80)</f>
        <v>0.048173312541768765</v>
      </c>
      <c r="K73" s="64">
        <v>0.0104</v>
      </c>
    </row>
    <row r="74" spans="1:11" ht="12.75">
      <c r="A74" s="32" t="s">
        <v>50</v>
      </c>
      <c r="B74" s="19"/>
      <c r="C74" s="26">
        <v>0.5</v>
      </c>
      <c r="D74" s="26">
        <v>0.7</v>
      </c>
      <c r="E74" s="26">
        <v>0.8</v>
      </c>
      <c r="F74" s="25"/>
      <c r="G74" s="26">
        <v>1</v>
      </c>
      <c r="H74" s="63">
        <f>G74/105</f>
        <v>0.009523809523809525</v>
      </c>
      <c r="I74" s="26">
        <v>1381</v>
      </c>
      <c r="J74" s="63">
        <f>SUM(I74/I80)</f>
        <v>0.07691022499443083</v>
      </c>
      <c r="K74" s="64">
        <v>0.0007</v>
      </c>
    </row>
    <row r="75" spans="1:11" ht="12.75">
      <c r="A75" s="32" t="s">
        <v>60</v>
      </c>
      <c r="B75" s="19"/>
      <c r="C75" s="26">
        <v>0.5</v>
      </c>
      <c r="D75" s="26">
        <v>1.6</v>
      </c>
      <c r="E75" s="26">
        <v>1.2</v>
      </c>
      <c r="F75" s="25"/>
      <c r="G75" s="26">
        <v>5</v>
      </c>
      <c r="H75" s="63">
        <f>G75/105</f>
        <v>0.047619047619047616</v>
      </c>
      <c r="I75" s="26">
        <v>1010</v>
      </c>
      <c r="J75" s="63">
        <f>SUM(I75/I80)</f>
        <v>0.056248607707730006</v>
      </c>
      <c r="K75" s="64">
        <v>0.0049</v>
      </c>
    </row>
    <row r="76" spans="1:11" ht="12.75">
      <c r="A76" s="32" t="s">
        <v>76</v>
      </c>
      <c r="B76" s="19"/>
      <c r="C76" s="26">
        <v>1.3</v>
      </c>
      <c r="D76" s="26">
        <v>1</v>
      </c>
      <c r="E76" s="26">
        <v>4.8</v>
      </c>
      <c r="F76" s="25"/>
      <c r="G76" s="26">
        <v>0</v>
      </c>
      <c r="H76" s="63">
        <v>0</v>
      </c>
      <c r="I76" s="26">
        <v>79</v>
      </c>
      <c r="J76" s="63">
        <f>SUM(I76/I80)</f>
        <v>0.004399643573178882</v>
      </c>
      <c r="K76" s="64">
        <v>0</v>
      </c>
    </row>
    <row r="77" spans="1:11" ht="12.75">
      <c r="A77" s="32" t="s">
        <v>22</v>
      </c>
      <c r="B77" s="36"/>
      <c r="C77" s="26">
        <v>0</v>
      </c>
      <c r="D77" s="26">
        <v>0</v>
      </c>
      <c r="E77" s="26">
        <v>0.8</v>
      </c>
      <c r="F77" s="25"/>
      <c r="G77" s="26">
        <v>0</v>
      </c>
      <c r="H77" s="63">
        <v>0</v>
      </c>
      <c r="I77" s="26">
        <v>360</v>
      </c>
      <c r="J77" s="63">
        <f>SUM(I77/I80)</f>
        <v>0.020049008687903765</v>
      </c>
      <c r="K77" s="64">
        <v>0</v>
      </c>
    </row>
    <row r="78" spans="1:11" ht="12.75">
      <c r="A78" s="32" t="s">
        <v>21</v>
      </c>
      <c r="B78" s="37"/>
      <c r="C78" s="26">
        <v>1.1</v>
      </c>
      <c r="D78" s="26">
        <v>0.6</v>
      </c>
      <c r="E78" s="26">
        <v>0.1</v>
      </c>
      <c r="F78" s="25"/>
      <c r="G78" s="26">
        <v>7</v>
      </c>
      <c r="H78" s="63">
        <f>G78/105</f>
        <v>0.06666666666666667</v>
      </c>
      <c r="I78" s="26">
        <v>698</v>
      </c>
      <c r="J78" s="63">
        <f>SUM(I78/I80)</f>
        <v>0.03887280017821341</v>
      </c>
      <c r="K78" s="64">
        <v>0.01</v>
      </c>
    </row>
    <row r="79" spans="1:11" ht="12.75">
      <c r="A79" s="32" t="s">
        <v>51</v>
      </c>
      <c r="B79" s="19"/>
      <c r="C79" s="26">
        <v>0</v>
      </c>
      <c r="D79" s="26">
        <v>0</v>
      </c>
      <c r="E79" s="26">
        <v>0</v>
      </c>
      <c r="F79" s="25"/>
      <c r="G79" s="26">
        <v>0</v>
      </c>
      <c r="H79" s="63">
        <v>0</v>
      </c>
      <c r="I79" s="26">
        <v>129</v>
      </c>
      <c r="J79" s="63">
        <f>SUM(I79/I80)</f>
        <v>0.007184228113165516</v>
      </c>
      <c r="K79" s="64">
        <v>0</v>
      </c>
    </row>
    <row r="80" spans="1:11" ht="12.75">
      <c r="A80" s="13" t="s">
        <v>34</v>
      </c>
      <c r="B80" s="14"/>
      <c r="C80" s="7">
        <v>0.7</v>
      </c>
      <c r="D80" s="7">
        <v>0.8</v>
      </c>
      <c r="E80" s="7">
        <v>0.8</v>
      </c>
      <c r="F80" s="8"/>
      <c r="G80" s="7">
        <f>SUM(G56:G79)</f>
        <v>105</v>
      </c>
      <c r="H80" s="63">
        <f>SUM(H56:H79)</f>
        <v>0.9999999999999998</v>
      </c>
      <c r="I80" s="7">
        <f>SUM(I56:I79)</f>
        <v>17956</v>
      </c>
      <c r="J80" s="63">
        <f>SUM(J56:J79)</f>
        <v>0.9999999999999999</v>
      </c>
      <c r="K80" s="63">
        <f>SUM(K56:K79)</f>
        <v>0.1291</v>
      </c>
    </row>
    <row r="81" spans="2:6" ht="12.75">
      <c r="B81" s="38"/>
      <c r="F81" s="38"/>
    </row>
  </sheetData>
  <mergeCells count="18">
    <mergeCell ref="G28:K28"/>
    <mergeCell ref="G52:K52"/>
    <mergeCell ref="G45:H45"/>
    <mergeCell ref="I45:J45"/>
    <mergeCell ref="G54:H54"/>
    <mergeCell ref="I54:J54"/>
    <mergeCell ref="G30:H30"/>
    <mergeCell ref="I30:J30"/>
    <mergeCell ref="G37:H37"/>
    <mergeCell ref="I37:J37"/>
    <mergeCell ref="G13:H13"/>
    <mergeCell ref="I13:J13"/>
    <mergeCell ref="G22:H22"/>
    <mergeCell ref="I22:J22"/>
    <mergeCell ref="G4:K4"/>
    <mergeCell ref="M4:Q4"/>
    <mergeCell ref="G6:H6"/>
    <mergeCell ref="I6:J6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26" max="255" man="1"/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58"/>
  <sheetViews>
    <sheetView workbookViewId="0" topLeftCell="A25">
      <selection activeCell="K37" sqref="K37"/>
    </sheetView>
  </sheetViews>
  <sheetFormatPr defaultColWidth="9.140625" defaultRowHeight="12.75"/>
  <cols>
    <col min="1" max="1" width="18.28125" style="0" customWidth="1"/>
    <col min="2" max="2" width="6.57421875" style="0" customWidth="1"/>
    <col min="3" max="3" width="6.7109375" style="0" customWidth="1"/>
    <col min="4" max="4" width="5.8515625" style="0" customWidth="1"/>
    <col min="5" max="5" width="6.8515625" style="0" customWidth="1"/>
    <col min="6" max="6" width="5.57421875" style="0" customWidth="1"/>
    <col min="7" max="7" width="7.28125" style="0" customWidth="1"/>
    <col min="8" max="8" width="6.28125" style="0" customWidth="1"/>
    <col min="9" max="9" width="6.8515625" style="0" customWidth="1"/>
    <col min="10" max="10" width="5.7109375" style="0" customWidth="1"/>
    <col min="11" max="11" width="6.28125" style="0" customWidth="1"/>
  </cols>
  <sheetData>
    <row r="1" ht="12.75">
      <c r="A1" s="1" t="s">
        <v>73</v>
      </c>
    </row>
    <row r="3" spans="1:31" ht="12.75">
      <c r="A3" s="40"/>
      <c r="B3" s="80" t="s">
        <v>61</v>
      </c>
      <c r="C3" s="81"/>
      <c r="D3" s="81"/>
      <c r="E3" s="81"/>
      <c r="F3" s="81"/>
      <c r="G3" s="82"/>
      <c r="H3" s="41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3" ht="12.75">
      <c r="A4" s="43" t="s">
        <v>62</v>
      </c>
      <c r="B4" s="83" t="s">
        <v>32</v>
      </c>
      <c r="C4" s="84"/>
      <c r="D4" s="83" t="s">
        <v>33</v>
      </c>
      <c r="E4" s="84"/>
      <c r="F4" s="83" t="s">
        <v>34</v>
      </c>
      <c r="G4" s="85"/>
      <c r="H4" s="40"/>
      <c r="I4" s="68"/>
      <c r="J4" s="68"/>
      <c r="K4" s="68"/>
      <c r="L4" s="68"/>
      <c r="M4" s="68"/>
      <c r="N4" s="68"/>
      <c r="O4" s="44"/>
      <c r="P4" s="86"/>
      <c r="Q4" s="86"/>
      <c r="R4" s="86"/>
      <c r="S4" s="86"/>
      <c r="T4" s="86"/>
      <c r="U4" s="86"/>
      <c r="V4" s="40"/>
      <c r="W4" s="40"/>
      <c r="X4" s="40"/>
      <c r="Y4" s="40"/>
      <c r="Z4" s="40"/>
      <c r="AA4" s="40"/>
      <c r="AB4" s="40"/>
      <c r="AC4" s="40"/>
      <c r="AD4" s="40"/>
      <c r="AE4" s="40"/>
      <c r="AF4" s="5"/>
      <c r="AG4" s="5"/>
    </row>
    <row r="5" spans="1:33" ht="12.75">
      <c r="A5" s="45"/>
      <c r="B5" s="46" t="s">
        <v>36</v>
      </c>
      <c r="C5" s="47" t="s">
        <v>31</v>
      </c>
      <c r="D5" s="46" t="s">
        <v>36</v>
      </c>
      <c r="E5" s="47" t="s">
        <v>31</v>
      </c>
      <c r="F5" s="46" t="s">
        <v>36</v>
      </c>
      <c r="G5" s="47" t="s">
        <v>31</v>
      </c>
      <c r="H5" s="40"/>
      <c r="I5" s="48"/>
      <c r="J5" s="48"/>
      <c r="K5" s="48"/>
      <c r="L5" s="48"/>
      <c r="M5" s="48"/>
      <c r="N5" s="48"/>
      <c r="O5" s="44"/>
      <c r="P5" s="48"/>
      <c r="Q5" s="48"/>
      <c r="R5" s="48"/>
      <c r="S5" s="48"/>
      <c r="T5" s="48"/>
      <c r="U5" s="4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5"/>
      <c r="AG5" s="5"/>
    </row>
    <row r="6" spans="1:33" ht="12.75">
      <c r="A6" s="49" t="s">
        <v>7</v>
      </c>
      <c r="B6" s="50">
        <v>52</v>
      </c>
      <c r="C6" s="66">
        <f>B6/B9</f>
        <v>0.7123287671232876</v>
      </c>
      <c r="D6" s="50">
        <v>19</v>
      </c>
      <c r="E6" s="66">
        <f>D6/D9</f>
        <v>0.59375</v>
      </c>
      <c r="F6" s="50">
        <f>SUM(B6+D6)</f>
        <v>71</v>
      </c>
      <c r="G6" s="66">
        <f>F6/F9</f>
        <v>0.6761904761904762</v>
      </c>
      <c r="H6" s="40"/>
      <c r="I6" s="52"/>
      <c r="J6" s="48"/>
      <c r="K6" s="52"/>
      <c r="L6" s="48"/>
      <c r="M6" s="52"/>
      <c r="N6" s="48"/>
      <c r="O6" s="44"/>
      <c r="P6" s="52"/>
      <c r="Q6" s="48"/>
      <c r="R6" s="52"/>
      <c r="S6" s="48"/>
      <c r="T6" s="52"/>
      <c r="U6" s="48"/>
      <c r="V6" s="40"/>
      <c r="W6" s="40"/>
      <c r="X6" s="40"/>
      <c r="Y6" s="40"/>
      <c r="Z6" s="40"/>
      <c r="AA6" s="40"/>
      <c r="AB6" s="40"/>
      <c r="AC6" s="40"/>
      <c r="AD6" s="40"/>
      <c r="AE6" s="40"/>
      <c r="AF6" s="5"/>
      <c r="AG6" s="5"/>
    </row>
    <row r="7" spans="1:33" ht="12.75">
      <c r="A7" s="49" t="s">
        <v>69</v>
      </c>
      <c r="B7" s="50">
        <v>2</v>
      </c>
      <c r="C7" s="66">
        <f>B7/B9</f>
        <v>0.0273972602739726</v>
      </c>
      <c r="D7" s="50">
        <v>4</v>
      </c>
      <c r="E7" s="66">
        <f>D7/D9</f>
        <v>0.125</v>
      </c>
      <c r="F7" s="50">
        <f>SUM(B7+D7)</f>
        <v>6</v>
      </c>
      <c r="G7" s="66">
        <f>F7/F9</f>
        <v>0.05714285714285714</v>
      </c>
      <c r="H7" s="40"/>
      <c r="I7" s="52"/>
      <c r="J7" s="48"/>
      <c r="K7" s="52"/>
      <c r="L7" s="48"/>
      <c r="M7" s="52"/>
      <c r="N7" s="48"/>
      <c r="O7" s="44"/>
      <c r="P7" s="52"/>
      <c r="Q7" s="48"/>
      <c r="R7" s="52"/>
      <c r="S7" s="48"/>
      <c r="T7" s="52"/>
      <c r="U7" s="48"/>
      <c r="V7" s="40"/>
      <c r="W7" s="40"/>
      <c r="X7" s="40"/>
      <c r="Y7" s="40"/>
      <c r="Z7" s="40"/>
      <c r="AA7" s="40"/>
      <c r="AB7" s="40"/>
      <c r="AC7" s="40"/>
      <c r="AD7" s="40"/>
      <c r="AE7" s="40"/>
      <c r="AF7" s="5"/>
      <c r="AG7" s="5"/>
    </row>
    <row r="8" spans="1:33" ht="12.75">
      <c r="A8" s="49" t="s">
        <v>6</v>
      </c>
      <c r="B8" s="50">
        <v>19</v>
      </c>
      <c r="C8" s="66">
        <f>B8/B9</f>
        <v>0.2602739726027397</v>
      </c>
      <c r="D8" s="50">
        <v>9</v>
      </c>
      <c r="E8" s="66">
        <f>D8/D9</f>
        <v>0.28125</v>
      </c>
      <c r="F8" s="50">
        <f>SUM(B8+D8)</f>
        <v>28</v>
      </c>
      <c r="G8" s="66">
        <f>F8/F9</f>
        <v>0.26666666666666666</v>
      </c>
      <c r="H8" s="40"/>
      <c r="I8" s="52"/>
      <c r="J8" s="48"/>
      <c r="K8" s="52"/>
      <c r="L8" s="48"/>
      <c r="M8" s="52"/>
      <c r="N8" s="48"/>
      <c r="O8" s="44"/>
      <c r="P8" s="52"/>
      <c r="Q8" s="48"/>
      <c r="R8" s="52"/>
      <c r="S8" s="48"/>
      <c r="T8" s="52"/>
      <c r="U8" s="48"/>
      <c r="V8" s="40"/>
      <c r="W8" s="40"/>
      <c r="X8" s="40"/>
      <c r="Y8" s="40"/>
      <c r="Z8" s="40"/>
      <c r="AA8" s="40"/>
      <c r="AB8" s="40"/>
      <c r="AC8" s="40"/>
      <c r="AD8" s="40"/>
      <c r="AE8" s="40"/>
      <c r="AF8" s="5"/>
      <c r="AG8" s="5"/>
    </row>
    <row r="9" spans="1:33" ht="12.75">
      <c r="A9" s="43" t="s">
        <v>34</v>
      </c>
      <c r="B9" s="51">
        <f>SUM(B6:B8)</f>
        <v>73</v>
      </c>
      <c r="C9" s="66">
        <f>SUM(C6:C8)</f>
        <v>1</v>
      </c>
      <c r="D9" s="51">
        <f>SUM(D6:D8)</f>
        <v>32</v>
      </c>
      <c r="E9" s="66">
        <f>SUM(E6:E8)</f>
        <v>1</v>
      </c>
      <c r="F9" s="50">
        <f>SUM(B9+D9)</f>
        <v>105</v>
      </c>
      <c r="G9" s="66">
        <f>SUM(G6:G8)</f>
        <v>1</v>
      </c>
      <c r="H9" s="53"/>
      <c r="I9" s="48"/>
      <c r="J9" s="48"/>
      <c r="K9" s="48"/>
      <c r="L9" s="48"/>
      <c r="M9" s="48"/>
      <c r="N9" s="48"/>
      <c r="O9" s="44"/>
      <c r="P9" s="48"/>
      <c r="Q9" s="48"/>
      <c r="R9" s="48"/>
      <c r="S9" s="48"/>
      <c r="T9" s="48"/>
      <c r="U9" s="48"/>
      <c r="V9" s="40"/>
      <c r="W9" s="40"/>
      <c r="X9" s="40"/>
      <c r="Y9" s="40"/>
      <c r="Z9" s="40"/>
      <c r="AA9" s="40"/>
      <c r="AB9" s="40"/>
      <c r="AC9" s="40"/>
      <c r="AD9" s="40"/>
      <c r="AE9" s="40"/>
      <c r="AF9" s="5"/>
      <c r="AG9" s="5"/>
    </row>
    <row r="10" spans="1:33" ht="12.75">
      <c r="A10" s="54"/>
      <c r="B10" s="42"/>
      <c r="C10" s="55"/>
      <c r="D10" s="42"/>
      <c r="E10" s="55"/>
      <c r="F10" s="42"/>
      <c r="G10" s="55"/>
      <c r="H10" s="56"/>
      <c r="I10" s="42"/>
      <c r="J10" s="55"/>
      <c r="K10" s="42"/>
      <c r="L10" s="55"/>
      <c r="M10" s="42"/>
      <c r="N10" s="55"/>
      <c r="O10" s="56"/>
      <c r="P10" s="42"/>
      <c r="Q10" s="55"/>
      <c r="R10" s="42"/>
      <c r="S10" s="55"/>
      <c r="T10" s="42"/>
      <c r="U10" s="55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5"/>
      <c r="AG10" s="5"/>
    </row>
    <row r="11" spans="1:31" ht="12.75">
      <c r="A11" s="40"/>
      <c r="B11" s="80" t="s">
        <v>63</v>
      </c>
      <c r="C11" s="90"/>
      <c r="D11" s="90"/>
      <c r="E11" s="90"/>
      <c r="F11" s="90"/>
      <c r="G11" s="90"/>
      <c r="H11" s="90"/>
      <c r="I11" s="91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9"/>
      <c r="AE11" s="9"/>
    </row>
    <row r="12" spans="1:31" ht="12.75" customHeight="1">
      <c r="A12" s="43" t="s">
        <v>62</v>
      </c>
      <c r="B12" s="83" t="s">
        <v>19</v>
      </c>
      <c r="C12" s="84"/>
      <c r="D12" s="83" t="s">
        <v>20</v>
      </c>
      <c r="E12" s="84"/>
      <c r="F12" s="83" t="s">
        <v>25</v>
      </c>
      <c r="G12" s="85"/>
      <c r="H12" s="83" t="s">
        <v>34</v>
      </c>
      <c r="I12" s="85"/>
      <c r="J12" s="69"/>
      <c r="K12" s="70"/>
      <c r="L12" s="68"/>
      <c r="M12" s="70"/>
      <c r="N12" s="68"/>
      <c r="O12" s="42"/>
      <c r="P12" s="68"/>
      <c r="Q12" s="68"/>
      <c r="R12" s="68"/>
      <c r="S12" s="42"/>
      <c r="T12" s="86"/>
      <c r="U12" s="89"/>
      <c r="V12" s="86"/>
      <c r="W12" s="89"/>
      <c r="X12" s="86"/>
      <c r="Y12" s="88"/>
      <c r="Z12" s="86"/>
      <c r="AA12" s="86"/>
      <c r="AB12" s="86"/>
      <c r="AC12" s="87"/>
      <c r="AD12" s="5"/>
      <c r="AE12" s="5"/>
    </row>
    <row r="13" spans="1:31" ht="12.75">
      <c r="A13" s="45"/>
      <c r="B13" s="46" t="s">
        <v>36</v>
      </c>
      <c r="C13" s="47" t="s">
        <v>31</v>
      </c>
      <c r="D13" s="46" t="s">
        <v>36</v>
      </c>
      <c r="E13" s="47" t="s">
        <v>31</v>
      </c>
      <c r="F13" s="46" t="s">
        <v>36</v>
      </c>
      <c r="G13" s="47" t="s">
        <v>31</v>
      </c>
      <c r="H13" s="46" t="s">
        <v>36</v>
      </c>
      <c r="I13" s="47" t="s">
        <v>31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5"/>
      <c r="AE13" s="5"/>
    </row>
    <row r="14" spans="1:31" ht="12.75">
      <c r="A14" s="49" t="s">
        <v>7</v>
      </c>
      <c r="B14" s="50">
        <v>54</v>
      </c>
      <c r="C14" s="66">
        <f>B14/B17</f>
        <v>0.6835443037974683</v>
      </c>
      <c r="D14" s="50">
        <v>17</v>
      </c>
      <c r="E14" s="66">
        <f>D14/D17</f>
        <v>0.68</v>
      </c>
      <c r="F14" s="50">
        <v>0</v>
      </c>
      <c r="G14" s="66">
        <v>0</v>
      </c>
      <c r="H14" s="50">
        <f>SUM(B14+D14+F14)</f>
        <v>71</v>
      </c>
      <c r="I14" s="66">
        <f>H14/H17</f>
        <v>0.6761904761904762</v>
      </c>
      <c r="J14" s="52"/>
      <c r="K14" s="48"/>
      <c r="L14" s="52"/>
      <c r="M14" s="48"/>
      <c r="N14" s="52"/>
      <c r="O14" s="48"/>
      <c r="P14" s="52"/>
      <c r="Q14" s="48"/>
      <c r="R14" s="52"/>
      <c r="S14" s="48"/>
      <c r="T14" s="52"/>
      <c r="U14" s="48"/>
      <c r="V14" s="52"/>
      <c r="W14" s="48"/>
      <c r="X14" s="52"/>
      <c r="Y14" s="48"/>
      <c r="Z14" s="52"/>
      <c r="AA14" s="48"/>
      <c r="AB14" s="52"/>
      <c r="AC14" s="48"/>
      <c r="AD14" s="5"/>
      <c r="AE14" s="5"/>
    </row>
    <row r="15" spans="1:31" ht="12.75">
      <c r="A15" s="49" t="s">
        <v>69</v>
      </c>
      <c r="B15" s="50">
        <v>5</v>
      </c>
      <c r="C15" s="66">
        <f>B15/B17</f>
        <v>0.06329113924050633</v>
      </c>
      <c r="D15" s="50">
        <v>1</v>
      </c>
      <c r="E15" s="66">
        <f>D15/D17</f>
        <v>0.04</v>
      </c>
      <c r="F15" s="50">
        <v>0</v>
      </c>
      <c r="G15" s="66">
        <v>0</v>
      </c>
      <c r="H15" s="50">
        <f>SUM(B15+D15+F15)</f>
        <v>6</v>
      </c>
      <c r="I15" s="66">
        <f>H15/H17</f>
        <v>0.05714285714285714</v>
      </c>
      <c r="J15" s="52"/>
      <c r="K15" s="48"/>
      <c r="L15" s="52"/>
      <c r="M15" s="48"/>
      <c r="N15" s="52"/>
      <c r="O15" s="48"/>
      <c r="P15" s="52"/>
      <c r="Q15" s="48"/>
      <c r="R15" s="52"/>
      <c r="S15" s="48"/>
      <c r="T15" s="52"/>
      <c r="U15" s="48"/>
      <c r="V15" s="52"/>
      <c r="W15" s="48"/>
      <c r="X15" s="52"/>
      <c r="Y15" s="48"/>
      <c r="Z15" s="52"/>
      <c r="AA15" s="48"/>
      <c r="AB15" s="52"/>
      <c r="AC15" s="48"/>
      <c r="AD15" s="5"/>
      <c r="AE15" s="5"/>
    </row>
    <row r="16" spans="1:31" ht="12.75">
      <c r="A16" s="49" t="s">
        <v>6</v>
      </c>
      <c r="B16" s="50">
        <v>20</v>
      </c>
      <c r="C16" s="66">
        <f>B16/B17</f>
        <v>0.25316455696202533</v>
      </c>
      <c r="D16" s="50">
        <v>7</v>
      </c>
      <c r="E16" s="66">
        <f>D16/D17</f>
        <v>0.28</v>
      </c>
      <c r="F16" s="50">
        <v>1</v>
      </c>
      <c r="G16" s="66">
        <v>1</v>
      </c>
      <c r="H16" s="50">
        <f>SUM(B16+D16+F16)</f>
        <v>28</v>
      </c>
      <c r="I16" s="66">
        <f>H16/H17</f>
        <v>0.26666666666666666</v>
      </c>
      <c r="J16" s="52"/>
      <c r="K16" s="48"/>
      <c r="L16" s="52"/>
      <c r="M16" s="48"/>
      <c r="N16" s="52"/>
      <c r="O16" s="48"/>
      <c r="P16" s="52"/>
      <c r="Q16" s="48"/>
      <c r="R16" s="52"/>
      <c r="S16" s="48"/>
      <c r="T16" s="52"/>
      <c r="U16" s="48"/>
      <c r="V16" s="52"/>
      <c r="W16" s="48"/>
      <c r="X16" s="52"/>
      <c r="Y16" s="48"/>
      <c r="Z16" s="52"/>
      <c r="AA16" s="48"/>
      <c r="AB16" s="52"/>
      <c r="AC16" s="48"/>
      <c r="AD16" s="5"/>
      <c r="AE16" s="5"/>
    </row>
    <row r="17" spans="1:31" ht="12.75">
      <c r="A17" s="43" t="s">
        <v>34</v>
      </c>
      <c r="B17" s="51">
        <f aca="true" t="shared" si="0" ref="B17:G17">SUM(B14:B16)</f>
        <v>79</v>
      </c>
      <c r="C17" s="66">
        <f t="shared" si="0"/>
        <v>1</v>
      </c>
      <c r="D17" s="51">
        <f t="shared" si="0"/>
        <v>25</v>
      </c>
      <c r="E17" s="66">
        <f t="shared" si="0"/>
        <v>1</v>
      </c>
      <c r="F17" s="51">
        <f t="shared" si="0"/>
        <v>1</v>
      </c>
      <c r="G17" s="66">
        <f t="shared" si="0"/>
        <v>1</v>
      </c>
      <c r="H17" s="71">
        <f>SUM(B17+D17+F17)</f>
        <v>105</v>
      </c>
      <c r="I17" s="66">
        <f>SUM(I14:I16)</f>
        <v>1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5"/>
      <c r="AE17" s="5"/>
    </row>
    <row r="18" spans="1:33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5"/>
      <c r="AG18" s="5"/>
    </row>
    <row r="19" spans="1:33" ht="12.75">
      <c r="A19" s="40"/>
      <c r="B19" s="80" t="s">
        <v>64</v>
      </c>
      <c r="C19" s="81"/>
      <c r="D19" s="81"/>
      <c r="E19" s="81"/>
      <c r="F19" s="81"/>
      <c r="G19" s="82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5"/>
      <c r="AG19" s="5"/>
    </row>
    <row r="20" spans="1:33" ht="12.75">
      <c r="A20" s="43" t="s">
        <v>62</v>
      </c>
      <c r="B20" s="83" t="s">
        <v>35</v>
      </c>
      <c r="C20" s="84"/>
      <c r="D20" s="83" t="s">
        <v>36</v>
      </c>
      <c r="E20" s="84"/>
      <c r="F20" s="83" t="s">
        <v>34</v>
      </c>
      <c r="G20" s="85"/>
      <c r="H20" s="40"/>
      <c r="I20" s="68"/>
      <c r="J20" s="68"/>
      <c r="K20" s="68"/>
      <c r="L20" s="68"/>
      <c r="M20" s="68"/>
      <c r="N20" s="55"/>
      <c r="O20" s="40"/>
      <c r="P20" s="68"/>
      <c r="Q20" s="68"/>
      <c r="R20" s="68"/>
      <c r="S20" s="68"/>
      <c r="T20" s="86"/>
      <c r="U20" s="87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5"/>
      <c r="AG20" s="5"/>
    </row>
    <row r="21" spans="1:33" ht="12.75">
      <c r="A21" s="45"/>
      <c r="B21" s="46" t="s">
        <v>36</v>
      </c>
      <c r="C21" s="47" t="s">
        <v>31</v>
      </c>
      <c r="D21" s="46" t="s">
        <v>36</v>
      </c>
      <c r="E21" s="47" t="s">
        <v>31</v>
      </c>
      <c r="F21" s="46" t="s">
        <v>36</v>
      </c>
      <c r="G21" s="47" t="s">
        <v>31</v>
      </c>
      <c r="H21" s="40"/>
      <c r="I21" s="48"/>
      <c r="J21" s="48"/>
      <c r="K21" s="48"/>
      <c r="L21" s="48"/>
      <c r="M21" s="48"/>
      <c r="N21" s="48"/>
      <c r="O21" s="40"/>
      <c r="P21" s="48"/>
      <c r="Q21" s="48"/>
      <c r="R21" s="48"/>
      <c r="S21" s="48"/>
      <c r="T21" s="48"/>
      <c r="U21" s="48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5"/>
      <c r="AG21" s="5"/>
    </row>
    <row r="22" spans="1:33" ht="12.75">
      <c r="A22" s="49" t="s">
        <v>7</v>
      </c>
      <c r="B22" s="50">
        <v>6</v>
      </c>
      <c r="C22" s="66">
        <f>B22/B25</f>
        <v>0.6666666666666666</v>
      </c>
      <c r="D22" s="50">
        <v>65</v>
      </c>
      <c r="E22" s="66">
        <f>SUM(D22/D25)</f>
        <v>0.6770833333333334</v>
      </c>
      <c r="F22" s="50">
        <f>SUM(B22+D22)</f>
        <v>71</v>
      </c>
      <c r="G22" s="66">
        <f>F22/F25</f>
        <v>0.6761904761904762</v>
      </c>
      <c r="H22" s="40"/>
      <c r="I22" s="52"/>
      <c r="J22" s="48"/>
      <c r="K22" s="52"/>
      <c r="L22" s="48"/>
      <c r="M22" s="52"/>
      <c r="N22" s="48"/>
      <c r="O22" s="40"/>
      <c r="P22" s="52"/>
      <c r="Q22" s="48"/>
      <c r="R22" s="52"/>
      <c r="S22" s="48"/>
      <c r="T22" s="52"/>
      <c r="U22" s="48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5"/>
      <c r="AG22" s="5"/>
    </row>
    <row r="23" spans="1:33" ht="12.75">
      <c r="A23" s="49" t="s">
        <v>69</v>
      </c>
      <c r="B23" s="50">
        <v>0</v>
      </c>
      <c r="C23" s="66">
        <v>0</v>
      </c>
      <c r="D23" s="50">
        <v>6</v>
      </c>
      <c r="E23" s="66">
        <f>D23/D25</f>
        <v>0.0625</v>
      </c>
      <c r="F23" s="50">
        <f>SUM(B23+D23)</f>
        <v>6</v>
      </c>
      <c r="G23" s="66">
        <f>F23/F25</f>
        <v>0.05714285714285714</v>
      </c>
      <c r="H23" s="40"/>
      <c r="I23" s="52"/>
      <c r="J23" s="48"/>
      <c r="K23" s="52"/>
      <c r="L23" s="48"/>
      <c r="M23" s="52"/>
      <c r="N23" s="48"/>
      <c r="O23" s="40"/>
      <c r="P23" s="52"/>
      <c r="Q23" s="48"/>
      <c r="R23" s="52"/>
      <c r="S23" s="48"/>
      <c r="T23" s="52"/>
      <c r="U23" s="48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5"/>
      <c r="AG23" s="5"/>
    </row>
    <row r="24" spans="1:33" ht="12.75">
      <c r="A24" s="49" t="s">
        <v>6</v>
      </c>
      <c r="B24" s="50">
        <v>3</v>
      </c>
      <c r="C24" s="66">
        <f>B24/B25</f>
        <v>0.3333333333333333</v>
      </c>
      <c r="D24" s="50">
        <v>25</v>
      </c>
      <c r="E24" s="66">
        <f>D24/D25</f>
        <v>0.2604166666666667</v>
      </c>
      <c r="F24" s="50">
        <f>SUM(B24+D24)</f>
        <v>28</v>
      </c>
      <c r="G24" s="66">
        <f>F24/F25</f>
        <v>0.26666666666666666</v>
      </c>
      <c r="H24" s="40"/>
      <c r="I24" s="52"/>
      <c r="J24" s="48"/>
      <c r="K24" s="52"/>
      <c r="L24" s="48"/>
      <c r="M24" s="52"/>
      <c r="N24" s="48"/>
      <c r="O24" s="40"/>
      <c r="P24" s="52"/>
      <c r="Q24" s="48"/>
      <c r="R24" s="52"/>
      <c r="S24" s="48"/>
      <c r="T24" s="52"/>
      <c r="U24" s="48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5"/>
      <c r="AG24" s="5"/>
    </row>
    <row r="25" spans="1:33" ht="12.75">
      <c r="A25" s="43" t="s">
        <v>34</v>
      </c>
      <c r="B25" s="51">
        <f>SUM(B22:B24)</f>
        <v>9</v>
      </c>
      <c r="C25" s="66">
        <f>SUM(C22:C24)</f>
        <v>1</v>
      </c>
      <c r="D25" s="51">
        <f>SUM(D22:D24)</f>
        <v>96</v>
      </c>
      <c r="E25" s="66">
        <f>SUM(E22:E24)</f>
        <v>1</v>
      </c>
      <c r="F25" s="71">
        <f>SUM(B25+D25)</f>
        <v>105</v>
      </c>
      <c r="G25" s="66">
        <f>SUM(G22:G24)</f>
        <v>1</v>
      </c>
      <c r="H25" s="53"/>
      <c r="I25" s="48"/>
      <c r="J25" s="48"/>
      <c r="K25" s="48"/>
      <c r="L25" s="48"/>
      <c r="M25" s="48"/>
      <c r="N25" s="48"/>
      <c r="O25" s="40"/>
      <c r="P25" s="48"/>
      <c r="Q25" s="48"/>
      <c r="R25" s="48"/>
      <c r="S25" s="48"/>
      <c r="T25" s="48"/>
      <c r="U25" s="48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"/>
      <c r="AG25" s="5"/>
    </row>
    <row r="26" spans="1:33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5"/>
      <c r="AG26" s="5"/>
    </row>
    <row r="27" spans="1:33" ht="12.75">
      <c r="A27" s="40"/>
      <c r="B27" s="80" t="s">
        <v>65</v>
      </c>
      <c r="C27" s="81"/>
      <c r="D27" s="81"/>
      <c r="E27" s="81"/>
      <c r="F27" s="81"/>
      <c r="G27" s="82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5"/>
      <c r="AG27" s="5"/>
    </row>
    <row r="28" spans="1:33" ht="12.75">
      <c r="A28" s="43" t="s">
        <v>62</v>
      </c>
      <c r="B28" s="83" t="s">
        <v>38</v>
      </c>
      <c r="C28" s="84"/>
      <c r="D28" s="83" t="s">
        <v>66</v>
      </c>
      <c r="E28" s="84"/>
      <c r="F28" s="83" t="s">
        <v>34</v>
      </c>
      <c r="G28" s="85"/>
      <c r="H28" s="40"/>
      <c r="I28" s="68"/>
      <c r="J28" s="68"/>
      <c r="K28" s="68"/>
      <c r="L28" s="68"/>
      <c r="M28" s="68"/>
      <c r="N28" s="55"/>
      <c r="O28" s="40"/>
      <c r="P28" s="68"/>
      <c r="Q28" s="68"/>
      <c r="R28" s="68"/>
      <c r="S28" s="68"/>
      <c r="T28" s="86"/>
      <c r="U28" s="87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5"/>
      <c r="AG28" s="5"/>
    </row>
    <row r="29" spans="1:33" ht="12.75">
      <c r="A29" s="45"/>
      <c r="B29" s="46" t="s">
        <v>36</v>
      </c>
      <c r="C29" s="47" t="s">
        <v>31</v>
      </c>
      <c r="D29" s="46" t="s">
        <v>36</v>
      </c>
      <c r="E29" s="47" t="s">
        <v>31</v>
      </c>
      <c r="F29" s="46" t="s">
        <v>36</v>
      </c>
      <c r="G29" s="47" t="s">
        <v>31</v>
      </c>
      <c r="H29" s="40"/>
      <c r="I29" s="48"/>
      <c r="J29" s="48"/>
      <c r="K29" s="48"/>
      <c r="L29" s="48"/>
      <c r="M29" s="48"/>
      <c r="N29" s="48"/>
      <c r="O29" s="40"/>
      <c r="P29" s="48"/>
      <c r="Q29" s="48"/>
      <c r="R29" s="48"/>
      <c r="S29" s="48"/>
      <c r="T29" s="48"/>
      <c r="U29" s="48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"/>
      <c r="AG29" s="5"/>
    </row>
    <row r="30" spans="1:33" ht="12.75">
      <c r="A30" s="49" t="s">
        <v>7</v>
      </c>
      <c r="B30" s="50">
        <v>59</v>
      </c>
      <c r="C30" s="66">
        <f>B30/B33</f>
        <v>0.6704545454545454</v>
      </c>
      <c r="D30" s="50">
        <v>12</v>
      </c>
      <c r="E30" s="66">
        <f>D30/D33</f>
        <v>0.7058823529411765</v>
      </c>
      <c r="F30" s="50">
        <f>SUM(B30+D30)</f>
        <v>71</v>
      </c>
      <c r="G30" s="66">
        <f>F30/F33</f>
        <v>0.6761904761904762</v>
      </c>
      <c r="H30" s="40"/>
      <c r="I30" s="52"/>
      <c r="J30" s="48"/>
      <c r="K30" s="52"/>
      <c r="L30" s="48"/>
      <c r="M30" s="52"/>
      <c r="N30" s="48"/>
      <c r="O30" s="40"/>
      <c r="P30" s="52"/>
      <c r="Q30" s="48"/>
      <c r="R30" s="52"/>
      <c r="S30" s="48"/>
      <c r="T30" s="52"/>
      <c r="U30" s="48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5"/>
      <c r="AG30" s="5"/>
    </row>
    <row r="31" spans="1:33" ht="12.75">
      <c r="A31" s="49" t="s">
        <v>69</v>
      </c>
      <c r="B31" s="50">
        <v>6</v>
      </c>
      <c r="C31" s="66">
        <f>B31/B33</f>
        <v>0.06818181818181818</v>
      </c>
      <c r="D31" s="50">
        <v>0</v>
      </c>
      <c r="E31" s="66">
        <v>0</v>
      </c>
      <c r="F31" s="50">
        <f>SUM(B31+D31)</f>
        <v>6</v>
      </c>
      <c r="G31" s="66">
        <f>F31/F33</f>
        <v>0.05714285714285714</v>
      </c>
      <c r="H31" s="40"/>
      <c r="I31" s="52"/>
      <c r="J31" s="48"/>
      <c r="K31" s="52"/>
      <c r="L31" s="48"/>
      <c r="M31" s="52"/>
      <c r="N31" s="48"/>
      <c r="O31" s="40"/>
      <c r="P31" s="52"/>
      <c r="Q31" s="48"/>
      <c r="R31" s="52"/>
      <c r="S31" s="48"/>
      <c r="T31" s="52"/>
      <c r="U31" s="48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5"/>
      <c r="AG31" s="5"/>
    </row>
    <row r="32" spans="1:33" ht="12.75">
      <c r="A32" s="49" t="s">
        <v>6</v>
      </c>
      <c r="B32" s="50">
        <v>23</v>
      </c>
      <c r="C32" s="66">
        <f>B32/B33</f>
        <v>0.26136363636363635</v>
      </c>
      <c r="D32" s="50">
        <v>5</v>
      </c>
      <c r="E32" s="66">
        <f>D32/D33</f>
        <v>0.29411764705882354</v>
      </c>
      <c r="F32" s="50">
        <f>SUM(B32+D32)</f>
        <v>28</v>
      </c>
      <c r="G32" s="66">
        <f>F32/F33</f>
        <v>0.26666666666666666</v>
      </c>
      <c r="H32" s="40"/>
      <c r="I32" s="52"/>
      <c r="J32" s="48"/>
      <c r="K32" s="52"/>
      <c r="L32" s="48"/>
      <c r="M32" s="52"/>
      <c r="N32" s="48"/>
      <c r="O32" s="40"/>
      <c r="P32" s="52"/>
      <c r="Q32" s="48"/>
      <c r="R32" s="52"/>
      <c r="S32" s="48"/>
      <c r="T32" s="52"/>
      <c r="U32" s="48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5"/>
      <c r="AG32" s="5"/>
    </row>
    <row r="33" spans="1:33" ht="12.75">
      <c r="A33" s="43" t="s">
        <v>34</v>
      </c>
      <c r="B33" s="51">
        <f>SUM(B30:B32)</f>
        <v>88</v>
      </c>
      <c r="C33" s="66">
        <f>SUM(C30:C32)</f>
        <v>0.9999999999999999</v>
      </c>
      <c r="D33" s="51">
        <f>SUM(D30:D32)</f>
        <v>17</v>
      </c>
      <c r="E33" s="66">
        <f>SUM(E30:E32)</f>
        <v>1</v>
      </c>
      <c r="F33" s="71">
        <f>SUM(B33+D33)</f>
        <v>105</v>
      </c>
      <c r="G33" s="66">
        <f>SUM(G30:G32)</f>
        <v>1</v>
      </c>
      <c r="H33" s="53"/>
      <c r="I33" s="48"/>
      <c r="J33" s="48"/>
      <c r="K33" s="48"/>
      <c r="L33" s="48"/>
      <c r="M33" s="48"/>
      <c r="N33" s="48"/>
      <c r="O33" s="40"/>
      <c r="P33" s="48"/>
      <c r="Q33" s="48"/>
      <c r="R33" s="48"/>
      <c r="S33" s="48"/>
      <c r="T33" s="48"/>
      <c r="U33" s="48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5"/>
      <c r="AG33" s="5"/>
    </row>
    <row r="34" spans="1:33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5"/>
      <c r="AG34" s="5"/>
    </row>
    <row r="35" spans="1:33" ht="12.75">
      <c r="A35" s="40"/>
      <c r="B35" s="80" t="s">
        <v>67</v>
      </c>
      <c r="C35" s="92"/>
      <c r="D35" s="92"/>
      <c r="E35" s="92"/>
      <c r="F35" s="92"/>
      <c r="G35" s="85"/>
      <c r="H35" s="41"/>
      <c r="I35" s="41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0"/>
      <c r="AC35" s="40"/>
      <c r="AD35" s="40"/>
      <c r="AE35" s="40"/>
      <c r="AF35" s="5"/>
      <c r="AG35" s="5"/>
    </row>
    <row r="36" spans="1:31" ht="12.75" customHeight="1">
      <c r="A36" s="43" t="s">
        <v>62</v>
      </c>
      <c r="B36" s="83" t="s">
        <v>8</v>
      </c>
      <c r="C36" s="84"/>
      <c r="D36" s="83" t="s">
        <v>4</v>
      </c>
      <c r="E36" s="84"/>
      <c r="F36" s="83" t="s">
        <v>34</v>
      </c>
      <c r="G36" s="84"/>
      <c r="H36" s="40"/>
      <c r="I36" s="68"/>
      <c r="J36" s="68"/>
      <c r="K36" s="68"/>
      <c r="L36" s="68"/>
      <c r="M36" s="68"/>
      <c r="N36" s="55"/>
      <c r="O36" s="68"/>
      <c r="P36" s="55"/>
      <c r="Q36" s="44"/>
      <c r="R36" s="86"/>
      <c r="S36" s="86"/>
      <c r="T36" s="86"/>
      <c r="U36" s="86"/>
      <c r="V36" s="86"/>
      <c r="W36" s="86"/>
      <c r="X36" s="86"/>
      <c r="Y36" s="86"/>
      <c r="Z36" s="40"/>
      <c r="AA36" s="40"/>
      <c r="AB36" s="40"/>
      <c r="AC36" s="40"/>
      <c r="AD36" s="5"/>
      <c r="AE36" s="5"/>
    </row>
    <row r="37" spans="1:31" ht="12.75">
      <c r="A37" s="45"/>
      <c r="B37" s="46" t="s">
        <v>36</v>
      </c>
      <c r="C37" s="47" t="s">
        <v>31</v>
      </c>
      <c r="D37" s="46" t="s">
        <v>36</v>
      </c>
      <c r="E37" s="47" t="s">
        <v>31</v>
      </c>
      <c r="F37" s="46" t="s">
        <v>36</v>
      </c>
      <c r="G37" s="47" t="s">
        <v>31</v>
      </c>
      <c r="H37" s="40"/>
      <c r="I37" s="48"/>
      <c r="J37" s="48"/>
      <c r="K37" s="48"/>
      <c r="L37" s="48"/>
      <c r="M37" s="48"/>
      <c r="N37" s="48"/>
      <c r="O37" s="48"/>
      <c r="P37" s="48"/>
      <c r="Q37" s="44"/>
      <c r="R37" s="48"/>
      <c r="S37" s="48"/>
      <c r="T37" s="48"/>
      <c r="U37" s="48"/>
      <c r="V37" s="48"/>
      <c r="W37" s="48"/>
      <c r="X37" s="48"/>
      <c r="Y37" s="48"/>
      <c r="Z37" s="40"/>
      <c r="AA37" s="40"/>
      <c r="AB37" s="40"/>
      <c r="AC37" s="40"/>
      <c r="AD37" s="5"/>
      <c r="AE37" s="5"/>
    </row>
    <row r="38" spans="1:31" ht="12.75">
      <c r="A38" s="49" t="s">
        <v>7</v>
      </c>
      <c r="B38" s="57">
        <v>60</v>
      </c>
      <c r="C38" s="67">
        <f>B38/B41</f>
        <v>0.6818181818181818</v>
      </c>
      <c r="D38" s="57">
        <v>11</v>
      </c>
      <c r="E38" s="67">
        <f>D38/D41</f>
        <v>0.6470588235294118</v>
      </c>
      <c r="F38" s="50">
        <f>SUM(B38+D38)</f>
        <v>71</v>
      </c>
      <c r="G38" s="66">
        <f>F38/F41</f>
        <v>0.6761904761904762</v>
      </c>
      <c r="H38" s="40"/>
      <c r="I38" s="52"/>
      <c r="J38" s="48"/>
      <c r="K38" s="52"/>
      <c r="L38" s="48"/>
      <c r="M38" s="52"/>
      <c r="N38" s="48"/>
      <c r="O38" s="52"/>
      <c r="P38" s="48"/>
      <c r="Q38" s="44"/>
      <c r="R38" s="52"/>
      <c r="S38" s="48"/>
      <c r="T38" s="52"/>
      <c r="U38" s="48"/>
      <c r="V38" s="52"/>
      <c r="W38" s="48"/>
      <c r="X38" s="52"/>
      <c r="Y38" s="48"/>
      <c r="Z38" s="40"/>
      <c r="AA38" s="40"/>
      <c r="AB38" s="40"/>
      <c r="AC38" s="40"/>
      <c r="AD38" s="5"/>
      <c r="AE38" s="5"/>
    </row>
    <row r="39" spans="1:31" ht="12.75">
      <c r="A39" s="49" t="s">
        <v>69</v>
      </c>
      <c r="B39" s="57">
        <v>6</v>
      </c>
      <c r="C39" s="67">
        <f>B39/B41</f>
        <v>0.06818181818181818</v>
      </c>
      <c r="D39" s="57">
        <v>0</v>
      </c>
      <c r="E39" s="67">
        <v>0</v>
      </c>
      <c r="F39" s="50">
        <f>SUM(B39+D39)</f>
        <v>6</v>
      </c>
      <c r="G39" s="66">
        <f>F39/F41</f>
        <v>0.05714285714285714</v>
      </c>
      <c r="H39" s="40"/>
      <c r="I39" s="52"/>
      <c r="J39" s="48"/>
      <c r="K39" s="52"/>
      <c r="L39" s="48"/>
      <c r="M39" s="52"/>
      <c r="N39" s="48"/>
      <c r="O39" s="52"/>
      <c r="P39" s="48"/>
      <c r="Q39" s="44"/>
      <c r="R39" s="52"/>
      <c r="S39" s="48"/>
      <c r="T39" s="52"/>
      <c r="U39" s="48"/>
      <c r="V39" s="52"/>
      <c r="W39" s="48"/>
      <c r="X39" s="52"/>
      <c r="Y39" s="48"/>
      <c r="Z39" s="40"/>
      <c r="AA39" s="40"/>
      <c r="AB39" s="40"/>
      <c r="AC39" s="40"/>
      <c r="AD39" s="5"/>
      <c r="AE39" s="5"/>
    </row>
    <row r="40" spans="1:31" ht="12.75">
      <c r="A40" s="49" t="s">
        <v>6</v>
      </c>
      <c r="B40" s="57">
        <v>22</v>
      </c>
      <c r="C40" s="67">
        <f>B40/B41</f>
        <v>0.25</v>
      </c>
      <c r="D40" s="57">
        <v>6</v>
      </c>
      <c r="E40" s="67">
        <f>D40/D41</f>
        <v>0.35294117647058826</v>
      </c>
      <c r="F40" s="50">
        <f>SUM(B40+D40)</f>
        <v>28</v>
      </c>
      <c r="G40" s="66">
        <f>F40/F41</f>
        <v>0.26666666666666666</v>
      </c>
      <c r="H40" s="40"/>
      <c r="I40" s="52"/>
      <c r="J40" s="48"/>
      <c r="K40" s="52"/>
      <c r="L40" s="48"/>
      <c r="M40" s="52"/>
      <c r="N40" s="48"/>
      <c r="O40" s="52"/>
      <c r="P40" s="48"/>
      <c r="Q40" s="44"/>
      <c r="R40" s="52"/>
      <c r="S40" s="48"/>
      <c r="T40" s="52"/>
      <c r="U40" s="48"/>
      <c r="V40" s="52"/>
      <c r="W40" s="48"/>
      <c r="X40" s="52"/>
      <c r="Y40" s="48"/>
      <c r="Z40" s="40"/>
      <c r="AA40" s="40"/>
      <c r="AB40" s="40"/>
      <c r="AC40" s="40"/>
      <c r="AD40" s="5"/>
      <c r="AE40" s="5"/>
    </row>
    <row r="41" spans="1:31" ht="12.75">
      <c r="A41" s="43" t="s">
        <v>34</v>
      </c>
      <c r="B41" s="58">
        <f>SUM(B38:B40)</f>
        <v>88</v>
      </c>
      <c r="C41" s="67">
        <f>SUM(C38:C40)</f>
        <v>1</v>
      </c>
      <c r="D41" s="58">
        <f>SUM(D38:D40)</f>
        <v>17</v>
      </c>
      <c r="E41" s="67">
        <f>SUM(E38:E40)</f>
        <v>1</v>
      </c>
      <c r="F41" s="51">
        <f>SUM(B41+D41)</f>
        <v>105</v>
      </c>
      <c r="G41" s="66">
        <f>SUM(G38:G40)</f>
        <v>1</v>
      </c>
      <c r="H41" s="53"/>
      <c r="I41" s="48"/>
      <c r="J41" s="48"/>
      <c r="K41" s="48"/>
      <c r="L41" s="48"/>
      <c r="M41" s="48"/>
      <c r="N41" s="48"/>
      <c r="O41" s="48"/>
      <c r="P41" s="48"/>
      <c r="Q41" s="44"/>
      <c r="R41" s="48"/>
      <c r="S41" s="48"/>
      <c r="T41" s="48"/>
      <c r="U41" s="48"/>
      <c r="V41" s="48"/>
      <c r="W41" s="48"/>
      <c r="X41" s="48"/>
      <c r="Y41" s="48"/>
      <c r="Z41" s="40"/>
      <c r="AA41" s="40"/>
      <c r="AB41" s="40"/>
      <c r="AC41" s="40"/>
      <c r="AD41" s="5"/>
      <c r="AE41" s="5"/>
    </row>
    <row r="42" spans="1:33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5"/>
      <c r="AG42" s="5"/>
    </row>
    <row r="43" spans="1:33" ht="12.75">
      <c r="A43" s="40"/>
      <c r="B43" s="80" t="s">
        <v>68</v>
      </c>
      <c r="C43" s="81"/>
      <c r="D43" s="81"/>
      <c r="E43" s="81"/>
      <c r="F43" s="81"/>
      <c r="G43" s="82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5"/>
      <c r="AG43" s="5"/>
    </row>
    <row r="44" spans="1:33" ht="12.75">
      <c r="A44" s="43" t="s">
        <v>62</v>
      </c>
      <c r="B44" s="83" t="s">
        <v>18</v>
      </c>
      <c r="C44" s="84"/>
      <c r="D44" s="83" t="s">
        <v>17</v>
      </c>
      <c r="E44" s="84"/>
      <c r="F44" s="83" t="s">
        <v>34</v>
      </c>
      <c r="G44" s="85"/>
      <c r="H44" s="40"/>
      <c r="I44" s="68"/>
      <c r="J44" s="68"/>
      <c r="K44" s="68"/>
      <c r="L44" s="68"/>
      <c r="M44" s="68"/>
      <c r="N44" s="55"/>
      <c r="O44" s="44"/>
      <c r="P44" s="68"/>
      <c r="Q44" s="68"/>
      <c r="R44" s="68"/>
      <c r="S44" s="68"/>
      <c r="T44" s="68"/>
      <c r="U44" s="55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5"/>
      <c r="AG44" s="5"/>
    </row>
    <row r="45" spans="1:33" ht="12.75">
      <c r="A45" s="45"/>
      <c r="B45" s="46" t="s">
        <v>36</v>
      </c>
      <c r="C45" s="47" t="s">
        <v>31</v>
      </c>
      <c r="D45" s="46" t="s">
        <v>36</v>
      </c>
      <c r="E45" s="47" t="s">
        <v>31</v>
      </c>
      <c r="F45" s="46" t="s">
        <v>36</v>
      </c>
      <c r="G45" s="47" t="s">
        <v>31</v>
      </c>
      <c r="H45" s="40"/>
      <c r="I45" s="48"/>
      <c r="J45" s="48"/>
      <c r="K45" s="48"/>
      <c r="L45" s="48"/>
      <c r="M45" s="48"/>
      <c r="N45" s="48"/>
      <c r="O45" s="44"/>
      <c r="P45" s="48"/>
      <c r="Q45" s="48"/>
      <c r="R45" s="48"/>
      <c r="S45" s="48"/>
      <c r="T45" s="48"/>
      <c r="U45" s="48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5"/>
      <c r="AG45" s="5"/>
    </row>
    <row r="46" spans="1:33" ht="12.75">
      <c r="A46" s="49" t="s">
        <v>7</v>
      </c>
      <c r="B46" s="50">
        <v>59</v>
      </c>
      <c r="C46" s="66">
        <f>B46/B49</f>
        <v>0.7195121951219512</v>
      </c>
      <c r="D46" s="50">
        <v>12</v>
      </c>
      <c r="E46" s="66">
        <f>D46/D49</f>
        <v>0.5217391304347826</v>
      </c>
      <c r="F46" s="50">
        <f>SUM(B46+D46)</f>
        <v>71</v>
      </c>
      <c r="G46" s="66">
        <f>F46/F49</f>
        <v>0.6761904761904762</v>
      </c>
      <c r="H46" s="40"/>
      <c r="I46" s="52"/>
      <c r="J46" s="48"/>
      <c r="K46" s="52"/>
      <c r="L46" s="48"/>
      <c r="M46" s="52"/>
      <c r="N46" s="48"/>
      <c r="O46" s="44"/>
      <c r="P46" s="52"/>
      <c r="Q46" s="48"/>
      <c r="R46" s="52"/>
      <c r="S46" s="48"/>
      <c r="T46" s="52"/>
      <c r="U46" s="48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5"/>
      <c r="AG46" s="5"/>
    </row>
    <row r="47" spans="1:33" ht="12.75">
      <c r="A47" s="49" t="s">
        <v>69</v>
      </c>
      <c r="B47" s="50">
        <v>5</v>
      </c>
      <c r="C47" s="66">
        <f>B47/B49</f>
        <v>0.06097560975609756</v>
      </c>
      <c r="D47" s="50">
        <v>1</v>
      </c>
      <c r="E47" s="66">
        <f>D47/D49</f>
        <v>0.043478260869565216</v>
      </c>
      <c r="F47" s="50">
        <f>SUM(B47+D47)</f>
        <v>6</v>
      </c>
      <c r="G47" s="66">
        <f>F47/F49</f>
        <v>0.05714285714285714</v>
      </c>
      <c r="H47" s="40"/>
      <c r="I47" s="52"/>
      <c r="J47" s="48"/>
      <c r="K47" s="52"/>
      <c r="L47" s="48"/>
      <c r="M47" s="52"/>
      <c r="N47" s="48"/>
      <c r="O47" s="44"/>
      <c r="P47" s="52"/>
      <c r="Q47" s="48"/>
      <c r="R47" s="52"/>
      <c r="S47" s="48"/>
      <c r="T47" s="52"/>
      <c r="U47" s="48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5"/>
      <c r="AG47" s="5"/>
    </row>
    <row r="48" spans="1:33" ht="12.75">
      <c r="A48" s="49" t="s">
        <v>6</v>
      </c>
      <c r="B48" s="50">
        <v>18</v>
      </c>
      <c r="C48" s="66">
        <f>B48/B49</f>
        <v>0.21951219512195122</v>
      </c>
      <c r="D48" s="50">
        <v>10</v>
      </c>
      <c r="E48" s="66">
        <f>D48/D49</f>
        <v>0.43478260869565216</v>
      </c>
      <c r="F48" s="50">
        <f>SUM(B48+D48)</f>
        <v>28</v>
      </c>
      <c r="G48" s="66">
        <f>F48/F49</f>
        <v>0.26666666666666666</v>
      </c>
      <c r="H48" s="40"/>
      <c r="I48" s="52"/>
      <c r="J48" s="48"/>
      <c r="K48" s="52"/>
      <c r="L48" s="48"/>
      <c r="M48" s="52"/>
      <c r="N48" s="48"/>
      <c r="O48" s="44"/>
      <c r="P48" s="52"/>
      <c r="Q48" s="48"/>
      <c r="R48" s="52"/>
      <c r="S48" s="48"/>
      <c r="T48" s="52"/>
      <c r="U48" s="48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5"/>
      <c r="AG48" s="5"/>
    </row>
    <row r="49" spans="1:33" ht="12.75">
      <c r="A49" s="43" t="s">
        <v>34</v>
      </c>
      <c r="B49" s="51">
        <f>SUM(B46:B48)</f>
        <v>82</v>
      </c>
      <c r="C49" s="66">
        <f>SUM(C46:C48)</f>
        <v>1</v>
      </c>
      <c r="D49" s="51">
        <f>SUM(D46:D48)</f>
        <v>23</v>
      </c>
      <c r="E49" s="66">
        <f>SUM(E46:E48)</f>
        <v>1</v>
      </c>
      <c r="F49" s="51">
        <f>SUM(B49+D49)</f>
        <v>105</v>
      </c>
      <c r="G49" s="66">
        <f>SUM(G46:G48)</f>
        <v>1</v>
      </c>
      <c r="H49" s="53"/>
      <c r="I49" s="48"/>
      <c r="J49" s="48"/>
      <c r="K49" s="48"/>
      <c r="L49" s="48"/>
      <c r="M49" s="48"/>
      <c r="N49" s="48"/>
      <c r="O49" s="44"/>
      <c r="P49" s="48"/>
      <c r="Q49" s="48"/>
      <c r="R49" s="48"/>
      <c r="S49" s="48"/>
      <c r="T49" s="48"/>
      <c r="U49" s="48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5"/>
      <c r="AG49" s="5"/>
    </row>
    <row r="50" spans="1:33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5"/>
      <c r="AG50" s="5"/>
    </row>
    <row r="51" spans="1:3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</sheetData>
  <mergeCells count="39">
    <mergeCell ref="F36:G36"/>
    <mergeCell ref="D36:E36"/>
    <mergeCell ref="B36:C36"/>
    <mergeCell ref="B3:G3"/>
    <mergeCell ref="B4:C4"/>
    <mergeCell ref="D4:E4"/>
    <mergeCell ref="F4:G4"/>
    <mergeCell ref="B35:G35"/>
    <mergeCell ref="R4:S4"/>
    <mergeCell ref="T4:U4"/>
    <mergeCell ref="B11:I11"/>
    <mergeCell ref="B12:C12"/>
    <mergeCell ref="D12:E12"/>
    <mergeCell ref="F12:G12"/>
    <mergeCell ref="H12:I12"/>
    <mergeCell ref="P4:Q4"/>
    <mergeCell ref="X12:Y12"/>
    <mergeCell ref="Z12:AA12"/>
    <mergeCell ref="AB12:AC12"/>
    <mergeCell ref="B19:G19"/>
    <mergeCell ref="T12:U12"/>
    <mergeCell ref="V12:W12"/>
    <mergeCell ref="T20:U20"/>
    <mergeCell ref="B27:G27"/>
    <mergeCell ref="B28:C28"/>
    <mergeCell ref="D28:E28"/>
    <mergeCell ref="F28:G28"/>
    <mergeCell ref="B20:C20"/>
    <mergeCell ref="D20:E20"/>
    <mergeCell ref="F20:G20"/>
    <mergeCell ref="T28:U28"/>
    <mergeCell ref="R36:S36"/>
    <mergeCell ref="T36:U36"/>
    <mergeCell ref="V36:W36"/>
    <mergeCell ref="X36:Y36"/>
    <mergeCell ref="B43:G43"/>
    <mergeCell ref="B44:C44"/>
    <mergeCell ref="D44:E44"/>
    <mergeCell ref="F44:G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selection activeCell="A24" sqref="A24"/>
    </sheetView>
  </sheetViews>
  <sheetFormatPr defaultColWidth="9.140625" defaultRowHeight="12.75"/>
  <cols>
    <col min="1" max="1" width="16.421875" style="0" customWidth="1"/>
    <col min="2" max="2" width="3.28125" style="0" customWidth="1"/>
    <col min="3" max="3" width="6.8515625" style="0" customWidth="1"/>
    <col min="4" max="4" width="3.00390625" style="0" customWidth="1"/>
    <col min="5" max="5" width="7.00390625" style="0" bestFit="1" customWidth="1"/>
    <col min="6" max="6" width="3.57421875" style="0" customWidth="1"/>
    <col min="7" max="7" width="7.00390625" style="0" bestFit="1" customWidth="1"/>
    <col min="8" max="8" width="3.140625" style="0" customWidth="1"/>
    <col min="9" max="9" width="6.140625" style="0" bestFit="1" customWidth="1"/>
    <col min="10" max="10" width="3.421875" style="0" customWidth="1"/>
    <col min="11" max="11" width="7.00390625" style="0" bestFit="1" customWidth="1"/>
    <col min="12" max="12" width="3.140625" style="0" customWidth="1"/>
    <col min="13" max="13" width="7.00390625" style="0" bestFit="1" customWidth="1"/>
    <col min="14" max="14" width="3.140625" style="0" customWidth="1"/>
    <col min="15" max="15" width="8.7109375" style="0" bestFit="1" customWidth="1"/>
    <col min="16" max="16" width="3.7109375" style="0" customWidth="1"/>
    <col min="17" max="17" width="7.00390625" style="0" bestFit="1" customWidth="1"/>
    <col min="18" max="18" width="3.421875" style="0" customWidth="1"/>
    <col min="19" max="19" width="6.140625" style="0" bestFit="1" customWidth="1"/>
    <col min="20" max="20" width="3.28125" style="0" customWidth="1"/>
    <col min="21" max="21" width="7.00390625" style="0" bestFit="1" customWidth="1"/>
    <col min="22" max="22" width="3.57421875" style="0" customWidth="1"/>
    <col min="23" max="23" width="7.00390625" style="0" bestFit="1" customWidth="1"/>
    <col min="24" max="24" width="4.7109375" style="0" customWidth="1"/>
    <col min="25" max="25" width="6.421875" style="0" customWidth="1"/>
  </cols>
  <sheetData>
    <row r="1" ht="12.75">
      <c r="A1" s="1" t="s">
        <v>74</v>
      </c>
    </row>
    <row r="3" spans="1:23" s="5" customFormat="1" ht="67.5" customHeight="1">
      <c r="A3" s="13" t="s">
        <v>62</v>
      </c>
      <c r="B3" s="98" t="s">
        <v>40</v>
      </c>
      <c r="C3" s="99"/>
      <c r="D3" s="98" t="s">
        <v>5</v>
      </c>
      <c r="E3" s="98"/>
      <c r="F3" s="98" t="s">
        <v>41</v>
      </c>
      <c r="G3" s="99"/>
      <c r="H3" s="95" t="s">
        <v>15</v>
      </c>
      <c r="I3" s="97"/>
      <c r="J3" s="95" t="s">
        <v>42</v>
      </c>
      <c r="K3" s="97"/>
      <c r="L3" s="95" t="s">
        <v>14</v>
      </c>
      <c r="M3" s="97"/>
      <c r="N3" s="95" t="s">
        <v>70</v>
      </c>
      <c r="O3" s="97"/>
      <c r="P3" s="95" t="s">
        <v>16</v>
      </c>
      <c r="Q3" s="96"/>
      <c r="R3" s="95" t="s">
        <v>44</v>
      </c>
      <c r="S3" s="97"/>
      <c r="T3" s="95" t="s">
        <v>46</v>
      </c>
      <c r="U3" s="97"/>
      <c r="V3" s="93" t="s">
        <v>11</v>
      </c>
      <c r="W3" s="94"/>
    </row>
    <row r="4" spans="1:23" s="5" customFormat="1" ht="11.25">
      <c r="A4" s="59"/>
      <c r="B4" s="22" t="s">
        <v>36</v>
      </c>
      <c r="C4" s="7" t="s">
        <v>31</v>
      </c>
      <c r="D4" s="22" t="s">
        <v>36</v>
      </c>
      <c r="E4" s="7" t="s">
        <v>31</v>
      </c>
      <c r="F4" s="22" t="s">
        <v>36</v>
      </c>
      <c r="G4" s="7" t="s">
        <v>31</v>
      </c>
      <c r="H4" s="22" t="s">
        <v>36</v>
      </c>
      <c r="I4" s="7" t="s">
        <v>31</v>
      </c>
      <c r="J4" s="22" t="s">
        <v>36</v>
      </c>
      <c r="K4" s="7" t="s">
        <v>31</v>
      </c>
      <c r="L4" s="22" t="s">
        <v>36</v>
      </c>
      <c r="M4" s="7" t="s">
        <v>31</v>
      </c>
      <c r="N4" s="22" t="s">
        <v>36</v>
      </c>
      <c r="O4" s="7" t="s">
        <v>31</v>
      </c>
      <c r="P4" s="22" t="s">
        <v>36</v>
      </c>
      <c r="Q4" s="7" t="s">
        <v>31</v>
      </c>
      <c r="R4" s="22" t="s">
        <v>36</v>
      </c>
      <c r="S4" s="7" t="s">
        <v>31</v>
      </c>
      <c r="T4" s="22" t="s">
        <v>36</v>
      </c>
      <c r="U4" s="7" t="s">
        <v>31</v>
      </c>
      <c r="V4" s="22" t="s">
        <v>36</v>
      </c>
      <c r="W4" s="7" t="s">
        <v>31</v>
      </c>
    </row>
    <row r="5" spans="1:23" s="5" customFormat="1" ht="11.25">
      <c r="A5" s="23" t="s">
        <v>7</v>
      </c>
      <c r="B5" s="26">
        <v>3</v>
      </c>
      <c r="C5" s="63">
        <f>B5/B8</f>
        <v>0.75</v>
      </c>
      <c r="D5" s="26">
        <v>7</v>
      </c>
      <c r="E5" s="63">
        <f>D5/D8</f>
        <v>0.7</v>
      </c>
      <c r="F5" s="26">
        <v>3</v>
      </c>
      <c r="G5" s="63">
        <f>F5/F8</f>
        <v>1</v>
      </c>
      <c r="H5" s="26">
        <v>1</v>
      </c>
      <c r="I5" s="63">
        <f>H5/H8</f>
        <v>0.5</v>
      </c>
      <c r="J5" s="26">
        <v>10</v>
      </c>
      <c r="K5" s="63">
        <f>J5/J8</f>
        <v>0.7142857142857143</v>
      </c>
      <c r="L5" s="26">
        <v>2</v>
      </c>
      <c r="M5" s="63">
        <f>L5/L8</f>
        <v>1</v>
      </c>
      <c r="N5" s="26">
        <v>3</v>
      </c>
      <c r="O5" s="63">
        <f>N5/N8</f>
        <v>0.75</v>
      </c>
      <c r="P5" s="26">
        <v>3</v>
      </c>
      <c r="Q5" s="63">
        <f>P5/P8</f>
        <v>0.42857142857142855</v>
      </c>
      <c r="R5" s="26">
        <v>3</v>
      </c>
      <c r="S5" s="63">
        <f>R5/R8</f>
        <v>0.75</v>
      </c>
      <c r="T5" s="26">
        <v>3</v>
      </c>
      <c r="U5" s="63">
        <f>T5/T8</f>
        <v>0.5</v>
      </c>
      <c r="V5" s="26">
        <v>4</v>
      </c>
      <c r="W5" s="63">
        <f>V5/V8</f>
        <v>0.8</v>
      </c>
    </row>
    <row r="6" spans="1:23" s="5" customFormat="1" ht="11.25">
      <c r="A6" s="23" t="s">
        <v>69</v>
      </c>
      <c r="B6" s="26">
        <v>0</v>
      </c>
      <c r="C6" s="63">
        <f>B6/B8</f>
        <v>0</v>
      </c>
      <c r="D6" s="26">
        <v>0</v>
      </c>
      <c r="E6" s="63">
        <v>0</v>
      </c>
      <c r="F6" s="26">
        <v>0</v>
      </c>
      <c r="G6" s="63">
        <v>0</v>
      </c>
      <c r="H6" s="26">
        <v>0</v>
      </c>
      <c r="I6" s="63">
        <v>0</v>
      </c>
      <c r="J6" s="26">
        <v>0</v>
      </c>
      <c r="K6" s="63">
        <v>0</v>
      </c>
      <c r="L6" s="26">
        <v>0</v>
      </c>
      <c r="M6" s="63">
        <v>0</v>
      </c>
      <c r="N6" s="26">
        <v>0</v>
      </c>
      <c r="O6" s="63">
        <v>0</v>
      </c>
      <c r="P6" s="26">
        <v>0</v>
      </c>
      <c r="Q6" s="63">
        <v>0</v>
      </c>
      <c r="R6" s="26">
        <v>1</v>
      </c>
      <c r="S6" s="63">
        <f>R6/R8</f>
        <v>0.25</v>
      </c>
      <c r="T6" s="26">
        <v>2</v>
      </c>
      <c r="U6" s="63">
        <f>T6/T8</f>
        <v>0.3333333333333333</v>
      </c>
      <c r="V6" s="26">
        <v>0</v>
      </c>
      <c r="W6" s="63">
        <v>0</v>
      </c>
    </row>
    <row r="7" spans="1:23" s="5" customFormat="1" ht="11.25">
      <c r="A7" s="23" t="s">
        <v>6</v>
      </c>
      <c r="B7" s="26">
        <v>1</v>
      </c>
      <c r="C7" s="63">
        <f>B7/B8</f>
        <v>0.25</v>
      </c>
      <c r="D7" s="26">
        <v>3</v>
      </c>
      <c r="E7" s="63">
        <f>D7/D8</f>
        <v>0.3</v>
      </c>
      <c r="F7" s="26">
        <v>0</v>
      </c>
      <c r="G7" s="63">
        <v>0</v>
      </c>
      <c r="H7" s="26">
        <v>1</v>
      </c>
      <c r="I7" s="63">
        <f>H7/H8</f>
        <v>0.5</v>
      </c>
      <c r="J7" s="26">
        <v>4</v>
      </c>
      <c r="K7" s="63">
        <f>J7/J8</f>
        <v>0.2857142857142857</v>
      </c>
      <c r="L7" s="26">
        <v>0</v>
      </c>
      <c r="M7" s="63">
        <v>0</v>
      </c>
      <c r="N7" s="26">
        <v>1</v>
      </c>
      <c r="O7" s="63">
        <v>0.25</v>
      </c>
      <c r="P7" s="26">
        <v>4</v>
      </c>
      <c r="Q7" s="63">
        <f>P7/P8</f>
        <v>0.5714285714285714</v>
      </c>
      <c r="R7" s="26">
        <v>0</v>
      </c>
      <c r="S7" s="63">
        <v>0</v>
      </c>
      <c r="T7" s="26">
        <v>1</v>
      </c>
      <c r="U7" s="63">
        <f>T7/T8</f>
        <v>0.16666666666666666</v>
      </c>
      <c r="V7" s="26">
        <v>1</v>
      </c>
      <c r="W7" s="63">
        <v>0.2</v>
      </c>
    </row>
    <row r="8" spans="1:23" s="5" customFormat="1" ht="11.25">
      <c r="A8" s="13" t="s">
        <v>34</v>
      </c>
      <c r="B8" s="7">
        <f>SUM(B5:B7)</f>
        <v>4</v>
      </c>
      <c r="C8" s="65">
        <v>100</v>
      </c>
      <c r="D8" s="7">
        <v>10</v>
      </c>
      <c r="E8" s="7">
        <v>100</v>
      </c>
      <c r="F8" s="7">
        <v>3</v>
      </c>
      <c r="G8" s="7">
        <v>100</v>
      </c>
      <c r="H8" s="7">
        <v>2</v>
      </c>
      <c r="I8" s="7">
        <v>100</v>
      </c>
      <c r="J8" s="7">
        <v>14</v>
      </c>
      <c r="K8" s="65">
        <v>100</v>
      </c>
      <c r="L8" s="7">
        <v>2</v>
      </c>
      <c r="M8" s="7">
        <v>0</v>
      </c>
      <c r="N8" s="7">
        <v>4</v>
      </c>
      <c r="O8" s="7">
        <v>100</v>
      </c>
      <c r="P8" s="7">
        <v>7</v>
      </c>
      <c r="Q8" s="65">
        <v>100</v>
      </c>
      <c r="R8" s="7">
        <v>4</v>
      </c>
      <c r="S8" s="7">
        <v>100</v>
      </c>
      <c r="T8" s="7">
        <v>6</v>
      </c>
      <c r="U8" s="65">
        <v>100</v>
      </c>
      <c r="V8" s="7">
        <v>5</v>
      </c>
      <c r="W8" s="7">
        <v>100</v>
      </c>
    </row>
    <row r="9" s="5" customFormat="1" ht="11.25">
      <c r="A9" s="28"/>
    </row>
    <row r="10" spans="1:21" s="5" customFormat="1" ht="76.5" customHeight="1">
      <c r="A10" s="61"/>
      <c r="B10" s="93" t="s">
        <v>12</v>
      </c>
      <c r="C10" s="94"/>
      <c r="D10" s="93" t="s">
        <v>10</v>
      </c>
      <c r="E10" s="94"/>
      <c r="F10" s="93" t="s">
        <v>47</v>
      </c>
      <c r="G10" s="94"/>
      <c r="H10" s="93" t="s">
        <v>48</v>
      </c>
      <c r="I10" s="94"/>
      <c r="J10" s="93" t="s">
        <v>9</v>
      </c>
      <c r="K10" s="94"/>
      <c r="L10" s="93" t="s">
        <v>49</v>
      </c>
      <c r="M10" s="94"/>
      <c r="N10" s="93" t="s">
        <v>71</v>
      </c>
      <c r="O10" s="94"/>
      <c r="P10" s="93" t="s">
        <v>13</v>
      </c>
      <c r="Q10" s="94"/>
      <c r="R10" s="93" t="s">
        <v>22</v>
      </c>
      <c r="S10" s="94"/>
      <c r="T10" s="93" t="s">
        <v>21</v>
      </c>
      <c r="U10" s="94"/>
    </row>
    <row r="11" spans="1:21" s="5" customFormat="1" ht="11.25">
      <c r="A11" s="32"/>
      <c r="B11" s="22" t="s">
        <v>36</v>
      </c>
      <c r="C11" s="7" t="s">
        <v>31</v>
      </c>
      <c r="D11" s="22" t="s">
        <v>36</v>
      </c>
      <c r="E11" s="7" t="s">
        <v>31</v>
      </c>
      <c r="F11" s="22" t="s">
        <v>36</v>
      </c>
      <c r="G11" s="7" t="s">
        <v>31</v>
      </c>
      <c r="H11" s="22" t="s">
        <v>36</v>
      </c>
      <c r="I11" s="7" t="s">
        <v>31</v>
      </c>
      <c r="J11" s="22" t="s">
        <v>36</v>
      </c>
      <c r="K11" s="7" t="s">
        <v>31</v>
      </c>
      <c r="L11" s="22" t="s">
        <v>36</v>
      </c>
      <c r="M11" s="7" t="s">
        <v>31</v>
      </c>
      <c r="N11" s="22" t="s">
        <v>36</v>
      </c>
      <c r="O11" s="7" t="s">
        <v>31</v>
      </c>
      <c r="P11" s="22" t="s">
        <v>36</v>
      </c>
      <c r="Q11" s="7" t="s">
        <v>31</v>
      </c>
      <c r="R11" s="22" t="s">
        <v>36</v>
      </c>
      <c r="S11" s="7" t="s">
        <v>31</v>
      </c>
      <c r="T11" s="22" t="s">
        <v>36</v>
      </c>
      <c r="U11" s="7" t="s">
        <v>31</v>
      </c>
    </row>
    <row r="12" spans="1:21" s="5" customFormat="1" ht="11.25">
      <c r="A12" s="23" t="s">
        <v>7</v>
      </c>
      <c r="B12" s="26">
        <v>2</v>
      </c>
      <c r="C12" s="63">
        <v>1</v>
      </c>
      <c r="D12" s="26">
        <v>1</v>
      </c>
      <c r="E12" s="63">
        <f>D12/D15</f>
        <v>0.2</v>
      </c>
      <c r="F12" s="60">
        <v>6</v>
      </c>
      <c r="G12" s="63">
        <f>F12/F15</f>
        <v>0.6</v>
      </c>
      <c r="H12" s="26">
        <v>0</v>
      </c>
      <c r="I12" s="63">
        <v>0</v>
      </c>
      <c r="J12" s="26">
        <v>4</v>
      </c>
      <c r="K12" s="63">
        <f>J12/J15</f>
        <v>0.8</v>
      </c>
      <c r="L12" s="26">
        <v>6</v>
      </c>
      <c r="M12" s="63">
        <f>L12/L15</f>
        <v>0.6666666666666666</v>
      </c>
      <c r="N12" s="60">
        <v>1</v>
      </c>
      <c r="O12" s="63">
        <v>1</v>
      </c>
      <c r="P12" s="26">
        <v>5</v>
      </c>
      <c r="Q12" s="63">
        <v>1</v>
      </c>
      <c r="R12" s="26">
        <v>0</v>
      </c>
      <c r="S12" s="63">
        <v>0</v>
      </c>
      <c r="T12" s="26">
        <v>4</v>
      </c>
      <c r="U12" s="63">
        <f>T12/T15</f>
        <v>0.5714285714285714</v>
      </c>
    </row>
    <row r="13" spans="1:21" s="5" customFormat="1" ht="11.25">
      <c r="A13" s="23" t="s">
        <v>69</v>
      </c>
      <c r="B13" s="26">
        <v>0</v>
      </c>
      <c r="C13" s="63">
        <v>0</v>
      </c>
      <c r="D13" s="26">
        <v>1</v>
      </c>
      <c r="E13" s="63">
        <v>0.2</v>
      </c>
      <c r="F13" s="60">
        <v>1</v>
      </c>
      <c r="G13" s="63">
        <v>0.1</v>
      </c>
      <c r="H13" s="26">
        <v>0</v>
      </c>
      <c r="I13" s="63">
        <v>0</v>
      </c>
      <c r="J13" s="26">
        <v>0</v>
      </c>
      <c r="K13" s="63">
        <v>0</v>
      </c>
      <c r="L13" s="26">
        <v>0</v>
      </c>
      <c r="M13" s="63">
        <v>0</v>
      </c>
      <c r="N13" s="60">
        <v>0</v>
      </c>
      <c r="O13" s="63">
        <v>0</v>
      </c>
      <c r="P13" s="26">
        <v>0</v>
      </c>
      <c r="Q13" s="63">
        <v>0</v>
      </c>
      <c r="R13" s="26">
        <v>0</v>
      </c>
      <c r="S13" s="63">
        <v>0</v>
      </c>
      <c r="T13" s="26">
        <v>1</v>
      </c>
      <c r="U13" s="63">
        <f>T13/T15</f>
        <v>0.14285714285714285</v>
      </c>
    </row>
    <row r="14" spans="1:21" s="5" customFormat="1" ht="11.25">
      <c r="A14" s="23" t="s">
        <v>6</v>
      </c>
      <c r="B14" s="26">
        <v>0</v>
      </c>
      <c r="C14" s="63">
        <v>0</v>
      </c>
      <c r="D14" s="26">
        <v>3</v>
      </c>
      <c r="E14" s="63">
        <f>D14/D15</f>
        <v>0.6</v>
      </c>
      <c r="F14" s="60">
        <v>3</v>
      </c>
      <c r="G14" s="63">
        <f>F14/F15</f>
        <v>0.3</v>
      </c>
      <c r="H14" s="26">
        <v>0</v>
      </c>
      <c r="I14" s="63">
        <v>0</v>
      </c>
      <c r="J14" s="26">
        <v>1</v>
      </c>
      <c r="K14" s="63">
        <v>0.2</v>
      </c>
      <c r="L14" s="26">
        <v>3</v>
      </c>
      <c r="M14" s="63">
        <f>L14/L15</f>
        <v>0.3333333333333333</v>
      </c>
      <c r="N14" s="60">
        <v>0</v>
      </c>
      <c r="O14" s="63">
        <v>0</v>
      </c>
      <c r="P14" s="26">
        <v>0</v>
      </c>
      <c r="Q14" s="63">
        <v>0</v>
      </c>
      <c r="R14" s="26">
        <v>0</v>
      </c>
      <c r="S14" s="63">
        <v>0</v>
      </c>
      <c r="T14" s="26">
        <v>2</v>
      </c>
      <c r="U14" s="63">
        <f>T14/T15</f>
        <v>0.2857142857142857</v>
      </c>
    </row>
    <row r="15" spans="1:21" s="5" customFormat="1" ht="11.25">
      <c r="A15" s="13" t="s">
        <v>34</v>
      </c>
      <c r="B15" s="7">
        <v>2</v>
      </c>
      <c r="C15" s="7">
        <v>100</v>
      </c>
      <c r="D15" s="7">
        <v>5</v>
      </c>
      <c r="E15" s="65">
        <v>100</v>
      </c>
      <c r="F15" s="7">
        <f>SUM(F12:F14)</f>
        <v>10</v>
      </c>
      <c r="G15" s="65">
        <v>100</v>
      </c>
      <c r="H15" s="7">
        <v>0</v>
      </c>
      <c r="I15" s="7">
        <v>0</v>
      </c>
      <c r="J15" s="7">
        <v>5</v>
      </c>
      <c r="K15" s="7">
        <v>100</v>
      </c>
      <c r="L15" s="7">
        <v>9</v>
      </c>
      <c r="M15" s="65">
        <v>100</v>
      </c>
      <c r="N15" s="7">
        <v>1</v>
      </c>
      <c r="O15" s="7">
        <v>100</v>
      </c>
      <c r="P15" s="7">
        <v>5</v>
      </c>
      <c r="Q15" s="7">
        <v>100</v>
      </c>
      <c r="R15" s="7">
        <v>0</v>
      </c>
      <c r="S15" s="65">
        <v>0</v>
      </c>
      <c r="T15" s="7">
        <v>7</v>
      </c>
      <c r="U15" s="65">
        <v>100</v>
      </c>
    </row>
  </sheetData>
  <mergeCells count="21">
    <mergeCell ref="J3:K3"/>
    <mergeCell ref="N10:O10"/>
    <mergeCell ref="L3:M3"/>
    <mergeCell ref="N3:O3"/>
    <mergeCell ref="L10:M10"/>
    <mergeCell ref="J10:K10"/>
    <mergeCell ref="B3:C3"/>
    <mergeCell ref="D3:E3"/>
    <mergeCell ref="F3:G3"/>
    <mergeCell ref="H3:I3"/>
    <mergeCell ref="P3:Q3"/>
    <mergeCell ref="P10:Q10"/>
    <mergeCell ref="T3:U3"/>
    <mergeCell ref="V3:W3"/>
    <mergeCell ref="R10:S10"/>
    <mergeCell ref="T10:U10"/>
    <mergeCell ref="R3:S3"/>
    <mergeCell ref="B10:C10"/>
    <mergeCell ref="D10:E10"/>
    <mergeCell ref="F10:G10"/>
    <mergeCell ref="H10:I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adjw</dc:creator>
  <cp:keywords/>
  <dc:description/>
  <cp:lastModifiedBy>adcjw2</cp:lastModifiedBy>
  <cp:lastPrinted>2007-05-29T13:04:36Z</cp:lastPrinted>
  <dcterms:created xsi:type="dcterms:W3CDTF">2006-03-15T15:13:06Z</dcterms:created>
  <dcterms:modified xsi:type="dcterms:W3CDTF">2007-05-30T10:28:57Z</dcterms:modified>
  <cp:category/>
  <cp:version/>
  <cp:contentType/>
  <cp:contentStatus/>
</cp:coreProperties>
</file>