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085" windowHeight="8010" tabRatio="957" activeTab="0"/>
  </bookViews>
  <sheets>
    <sheet name="Contents" sheetId="1" r:id="rId1"/>
    <sheet name="Intake UG UKEU" sheetId="2" r:id="rId2"/>
    <sheet name="Intake UG Int" sheetId="3" r:id="rId3"/>
    <sheet name="Intake UG Total" sheetId="4" r:id="rId4"/>
    <sheet name="Pop UG UKEU" sheetId="5" r:id="rId5"/>
    <sheet name="Pop UG Int" sheetId="6" r:id="rId6"/>
    <sheet name="Pop UG Total" sheetId="7" r:id="rId7"/>
    <sheet name="Pop PGT UKEU" sheetId="8" r:id="rId8"/>
    <sheet name="Pop PGT Int" sheetId="9" r:id="rId9"/>
    <sheet name="Pop PGT Total" sheetId="10" r:id="rId10"/>
    <sheet name="Intake PGT UKEU" sheetId="11" r:id="rId11"/>
    <sheet name="Intake PGT Int" sheetId="12" r:id="rId12"/>
    <sheet name="Intake PGT Total" sheetId="13" r:id="rId13"/>
  </sheets>
  <definedNames/>
  <calcPr fullCalcOnLoad="1"/>
</workbook>
</file>

<file path=xl/sharedStrings.xml><?xml version="1.0" encoding="utf-8"?>
<sst xmlns="http://schemas.openxmlformats.org/spreadsheetml/2006/main" count="574" uniqueCount="112">
  <si>
    <t>Sheet Name</t>
  </si>
  <si>
    <t>Contents</t>
  </si>
  <si>
    <t>1.</t>
  </si>
  <si>
    <t>Intake UG UKEU</t>
  </si>
  <si>
    <t>Intake data (students NEW to the University) by department for UK/EU Full time Undergraduate students</t>
  </si>
  <si>
    <t>2.</t>
  </si>
  <si>
    <t>Intake UG Int</t>
  </si>
  <si>
    <t>Intake data (students NEW to the University) by department for International Full time Undergraduate students</t>
  </si>
  <si>
    <t>3.</t>
  </si>
  <si>
    <t>Intake UG Total</t>
  </si>
  <si>
    <t>Intake data (students NEW to the University) by department for UK/EU + International Full time Undergraduate students</t>
  </si>
  <si>
    <t>Business Planning Quotas by department are also included</t>
  </si>
  <si>
    <t>7.</t>
  </si>
  <si>
    <t>Pop UG UKEU</t>
  </si>
  <si>
    <t>Population data (all students) by department for UK/EU Full Time Undergraduates</t>
  </si>
  <si>
    <t>8.</t>
  </si>
  <si>
    <t>Pop UG Int</t>
  </si>
  <si>
    <t>Population data (all students) by department for International Full Time Undergraduates</t>
  </si>
  <si>
    <t>9.</t>
  </si>
  <si>
    <t>Pop UG Total</t>
  </si>
  <si>
    <t>Population data (all students) by department for UK/EU + International Full Time Undergraduates</t>
  </si>
  <si>
    <t>Assumed Population in Business Plan is also included</t>
  </si>
  <si>
    <t>10.</t>
  </si>
  <si>
    <t>FT PGT UKEU</t>
  </si>
  <si>
    <t>11.</t>
  </si>
  <si>
    <t>FT PGT Int</t>
  </si>
  <si>
    <t>12.</t>
  </si>
  <si>
    <t>FT PGT Total</t>
  </si>
  <si>
    <t>13.</t>
  </si>
  <si>
    <t>Intake data (all students) by department for UK/EU Part Time Postgraduate Taught Students</t>
  </si>
  <si>
    <t>14.</t>
  </si>
  <si>
    <t>Intake data (all students) by department for International Part Time Postgraduate Taught Students</t>
  </si>
  <si>
    <t>15.</t>
  </si>
  <si>
    <t>Intake data (all students) by department for UK/EU + International Part Time Postgraduate Taught Students</t>
  </si>
  <si>
    <t>Comparison</t>
  </si>
  <si>
    <t>Academic Department</t>
  </si>
  <si>
    <t>Registered</t>
  </si>
  <si>
    <t>Expected to register</t>
  </si>
  <si>
    <t>Total</t>
  </si>
  <si>
    <t>Possible     Non-Arrival</t>
  </si>
  <si>
    <t>Aeronautical and Automotive Engineering</t>
  </si>
  <si>
    <t>Chemical Engineering</t>
  </si>
  <si>
    <t>Civil and Building Engineering</t>
  </si>
  <si>
    <t>Electronic and Electrical Engineering</t>
  </si>
  <si>
    <t>Wolfson School Mech and Man Engineering</t>
  </si>
  <si>
    <t>ENGINEERING</t>
  </si>
  <si>
    <t>Chemistry</t>
  </si>
  <si>
    <t>Computer Science</t>
  </si>
  <si>
    <t>Information Science</t>
  </si>
  <si>
    <t>Mathematical Sciences</t>
  </si>
  <si>
    <t>Physics</t>
  </si>
  <si>
    <t>SCIENCE</t>
  </si>
  <si>
    <t>Business School</t>
  </si>
  <si>
    <t>Design and Technology</t>
  </si>
  <si>
    <t>Economics</t>
  </si>
  <si>
    <t>English and Drama</t>
  </si>
  <si>
    <t>Geography</t>
  </si>
  <si>
    <t>LUSAD</t>
  </si>
  <si>
    <t>PIRES</t>
  </si>
  <si>
    <t>Social Sciences</t>
  </si>
  <si>
    <t>SOCIAL SCIENCE AND HUMANITIES</t>
  </si>
  <si>
    <t>UNIVERSITY</t>
  </si>
  <si>
    <t>Excludes 'Temporary students'</t>
  </si>
  <si>
    <t>Excludes DipHE students</t>
  </si>
  <si>
    <t>"Expected to register" are students that have accepted a place and returned their paperwork but who have not yet collected their id card</t>
  </si>
  <si>
    <t>"Possible Non-Arrival" are students that have accepted a place but not yet returned their paperwork</t>
  </si>
  <si>
    <t>Excludes non-award bearing programmes and sub degree programmes</t>
  </si>
  <si>
    <t>Possible Non-Arrivals have not been included in the totals</t>
  </si>
  <si>
    <t>Figures include registered, expected to register and possible non arrival students</t>
  </si>
  <si>
    <t>Teacher Education Unit</t>
  </si>
  <si>
    <t>"Possible non-arrival" are students that have accepted a place but not yet returned their paperwork</t>
  </si>
  <si>
    <t xml:space="preserve">Excludes 'Temporary students' </t>
  </si>
  <si>
    <t xml:space="preserve">2 - Full-Time International Undergraduate Intake (new to University) as at </t>
  </si>
  <si>
    <t>Population data (all students) by department for UK/EU Full Time Postgraduate Taught Students</t>
  </si>
  <si>
    <t>Population data (all students) by department for International Full Time Postgraduate Taught Students</t>
  </si>
  <si>
    <t>Population data (all students) by department for UK/EU + International Full Time Postgraduate Taught Students</t>
  </si>
  <si>
    <t>10 - Full-Time UK/EU Postgraduate (Taught) Population as at</t>
  </si>
  <si>
    <t>11 - Full-Time International Postgraduate (Taught) Population as at</t>
  </si>
  <si>
    <t>12 - Full-Time UK/EU and International Postgraduate (Taught) Population as at</t>
  </si>
  <si>
    <t>Actual Foundation Students Distribution</t>
  </si>
  <si>
    <t>1 - Full-Time UK/EU Undergraduate Intake (new to University) as at</t>
  </si>
  <si>
    <t>Notes</t>
  </si>
  <si>
    <t>Department of Materials</t>
  </si>
  <si>
    <t>Stats Handbook December 2008</t>
  </si>
  <si>
    <t>Approved Business Planning Intake 2009/10</t>
  </si>
  <si>
    <t>Projected Business Plan Population 2009/10</t>
  </si>
  <si>
    <t>Human Sciences has been split into Ergonomics and SSEHS volume moved out of what was Human Science into SSEHS</t>
  </si>
  <si>
    <t>14- Full-Time International Postgraduate (Taught) Intake as at</t>
  </si>
  <si>
    <t>13 - Full-Time UK/EU Postgraduate (Taught) Intake as at</t>
  </si>
  <si>
    <t>15 - Full-Time UK/EU and International Postgraduate (Taught) Intake as at</t>
  </si>
  <si>
    <t>Intake PGT Int</t>
  </si>
  <si>
    <t>Intake PGT Total</t>
  </si>
  <si>
    <t>Ergonomics</t>
  </si>
  <si>
    <t>SSEHS</t>
  </si>
  <si>
    <r>
      <t xml:space="preserve">Stats Handbook </t>
    </r>
    <r>
      <rPr>
        <b/>
        <sz val="8"/>
        <rFont val="Arial"/>
        <family val="2"/>
      </rPr>
      <t xml:space="preserve">(Table 7a) </t>
    </r>
    <r>
      <rPr>
        <b/>
        <sz val="10"/>
        <rFont val="Arial"/>
        <family val="2"/>
      </rPr>
      <t xml:space="preserve">December 2008 </t>
    </r>
  </si>
  <si>
    <r>
      <t>Stats Handbook</t>
    </r>
    <r>
      <rPr>
        <b/>
        <sz val="8"/>
        <rFont val="Arial"/>
        <family val="2"/>
      </rPr>
      <t xml:space="preserve"> (Table 1c) </t>
    </r>
    <r>
      <rPr>
        <b/>
        <sz val="10"/>
        <rFont val="Arial"/>
        <family val="2"/>
      </rPr>
      <t xml:space="preserve">December 2008 </t>
    </r>
  </si>
  <si>
    <r>
      <t xml:space="preserve">Stats Handbook </t>
    </r>
    <r>
      <rPr>
        <b/>
        <sz val="8"/>
        <rFont val="Arial"/>
        <family val="2"/>
      </rPr>
      <t>(Table 1c)</t>
    </r>
    <r>
      <rPr>
        <b/>
        <sz val="10"/>
        <rFont val="Arial"/>
        <family val="2"/>
      </rPr>
      <t xml:space="preserve"> December 2008 </t>
    </r>
  </si>
  <si>
    <r>
      <t xml:space="preserve">Stats Handbook </t>
    </r>
    <r>
      <rPr>
        <b/>
        <sz val="8"/>
        <rFont val="Arial"/>
        <family val="2"/>
      </rPr>
      <t xml:space="preserve">(Table 1c) </t>
    </r>
    <r>
      <rPr>
        <b/>
        <sz val="10"/>
        <rFont val="Arial"/>
        <family val="2"/>
      </rPr>
      <t xml:space="preserve">December 2008 </t>
    </r>
  </si>
  <si>
    <r>
      <t xml:space="preserve">Stats Handbook </t>
    </r>
    <r>
      <rPr>
        <b/>
        <sz val="8"/>
        <rFont val="Arial"/>
        <family val="2"/>
      </rPr>
      <t xml:space="preserve">(Table 8a) </t>
    </r>
    <r>
      <rPr>
        <b/>
        <sz val="10"/>
        <rFont val="Arial"/>
        <family val="2"/>
      </rPr>
      <t xml:space="preserve">December 2008 </t>
    </r>
  </si>
  <si>
    <t>Note 65 students have been added into PIRES - projection against 'History'.</t>
  </si>
  <si>
    <t>7 - Full-Time UK/EU Undergraduate Population as at</t>
  </si>
  <si>
    <t>3 - Full-Time UK/EU and International Undergraduate Total (new to University) as at</t>
  </si>
  <si>
    <t>8 - Full-Time International Undergraduate Population as at</t>
  </si>
  <si>
    <t>9 - Full-Time UK/EU and International Undergraduate Population as at</t>
  </si>
  <si>
    <t>Comparative data for 2008-09 are also included</t>
  </si>
  <si>
    <t>Excludes 'Temporary students' except for students on the Joint China Programmes in Materials, Mathematics and Physics</t>
  </si>
  <si>
    <t>Approved Business Planning Intake is the figure on which the 2009-10 business plans were based</t>
  </si>
  <si>
    <t>Comparison figures for 2008-09 are taken from December 2008 snapshot</t>
  </si>
  <si>
    <t>Teacher Education Unit is PGCE</t>
  </si>
  <si>
    <t>Historical data (ie handbook info) is not split out totals remain within the original departments total.</t>
  </si>
  <si>
    <t>Chemistry SEFS figure includes some students on generic programme without intended destination department.</t>
  </si>
  <si>
    <t>05.10.09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</si>
</sst>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\ mmm\ yy"/>
    <numFmt numFmtId="166" formatCode="d\ mmm\ yy"/>
    <numFmt numFmtId="167" formatCode="d\ mmm\ yyyy"/>
  </numFmts>
  <fonts count="10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4" fillId="0" borderId="0" xfId="2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20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/>
    </xf>
    <xf numFmtId="0" fontId="6" fillId="0" borderId="1" xfId="2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49" fontId="3" fillId="0" borderId="2" xfId="0" applyNumberFormat="1" applyFont="1" applyBorder="1" applyAlignment="1">
      <alignment/>
    </xf>
    <xf numFmtId="0" fontId="6" fillId="0" borderId="2" xfId="2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3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3" fillId="0" borderId="0" xfId="21" applyFont="1" applyAlignment="1">
      <alignment/>
    </xf>
    <xf numFmtId="0" fontId="5" fillId="2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7" borderId="0" xfId="0" applyFont="1" applyFill="1" applyAlignment="1">
      <alignment/>
    </xf>
    <xf numFmtId="9" fontId="3" fillId="0" borderId="0" xfId="21" applyFont="1" applyFill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3" borderId="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7" fillId="0" borderId="2" xfId="0" applyFont="1" applyBorder="1" applyAlignment="1">
      <alignment/>
    </xf>
    <xf numFmtId="0" fontId="5" fillId="0" borderId="2" xfId="0" applyFont="1" applyBorder="1" applyAlignment="1">
      <alignment/>
    </xf>
    <xf numFmtId="166" fontId="7" fillId="0" borderId="2" xfId="0" applyNumberFormat="1" applyFont="1" applyBorder="1" applyAlignment="1">
      <alignment/>
    </xf>
    <xf numFmtId="0" fontId="7" fillId="8" borderId="0" xfId="0" applyFont="1" applyFill="1" applyAlignment="1">
      <alignment/>
    </xf>
    <xf numFmtId="0" fontId="3" fillId="8" borderId="0" xfId="0" applyFont="1" applyFill="1" applyAlignment="1">
      <alignment/>
    </xf>
    <xf numFmtId="0" fontId="3" fillId="8" borderId="0" xfId="0" applyFont="1" applyFill="1" applyBorder="1" applyAlignment="1">
      <alignment/>
    </xf>
    <xf numFmtId="15" fontId="5" fillId="8" borderId="0" xfId="0" applyNumberFormat="1" applyFont="1" applyFill="1" applyAlignment="1">
      <alignment/>
    </xf>
    <xf numFmtId="166" fontId="7" fillId="0" borderId="2" xfId="0" applyNumberFormat="1" applyFont="1" applyBorder="1" applyAlignment="1">
      <alignment horizontal="left"/>
    </xf>
    <xf numFmtId="15" fontId="5" fillId="0" borderId="2" xfId="0" applyNumberFormat="1" applyFont="1" applyBorder="1" applyAlignment="1">
      <alignment horizontal="left"/>
    </xf>
    <xf numFmtId="0" fontId="8" fillId="9" borderId="4" xfId="0" applyFont="1" applyFill="1" applyBorder="1" applyAlignment="1">
      <alignment horizontal="center"/>
    </xf>
    <xf numFmtId="0" fontId="8" fillId="9" borderId="8" xfId="0" applyFont="1" applyFill="1" applyBorder="1" applyAlignment="1">
      <alignment horizontal="center"/>
    </xf>
    <xf numFmtId="167" fontId="7" fillId="0" borderId="2" xfId="0" applyNumberFormat="1" applyFont="1" applyBorder="1" applyAlignment="1">
      <alignment horizontal="right"/>
    </xf>
    <xf numFmtId="167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7" fontId="7" fillId="8" borderId="0" xfId="0" applyNumberFormat="1" applyFont="1" applyFill="1" applyAlignment="1">
      <alignment horizontal="right"/>
    </xf>
    <xf numFmtId="0" fontId="0" fillId="8" borderId="0" xfId="0" applyFill="1" applyAlignment="1">
      <alignment horizontal="right"/>
    </xf>
    <xf numFmtId="166" fontId="7" fillId="0" borderId="2" xfId="0" applyNumberFormat="1" applyFont="1" applyBorder="1" applyAlignment="1">
      <alignment horizontal="left"/>
    </xf>
    <xf numFmtId="0" fontId="0" fillId="0" borderId="2" xfId="0" applyBorder="1" applyAlignment="1">
      <alignment/>
    </xf>
    <xf numFmtId="0" fontId="8" fillId="9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="80" zoomScaleNormal="80" workbookViewId="0" topLeftCell="A1">
      <selection activeCell="E24" sqref="E24"/>
    </sheetView>
  </sheetViews>
  <sheetFormatPr defaultColWidth="9.00390625" defaultRowHeight="15.75"/>
  <cols>
    <col min="1" max="1" width="3.25390625" style="1" customWidth="1"/>
    <col min="2" max="2" width="9.00390625" style="7" customWidth="1"/>
    <col min="3" max="3" width="10.75390625" style="6" customWidth="1"/>
    <col min="4" max="16384" width="9.00390625" style="6" customWidth="1"/>
  </cols>
  <sheetData>
    <row r="1" spans="2:12" ht="12.75">
      <c r="B1" s="2" t="s">
        <v>0</v>
      </c>
      <c r="C1" s="3"/>
      <c r="D1" s="4" t="s">
        <v>1</v>
      </c>
      <c r="E1" s="5"/>
      <c r="F1" s="5"/>
      <c r="G1" s="5"/>
      <c r="H1" s="5"/>
      <c r="I1" s="5"/>
      <c r="J1" s="5"/>
      <c r="K1" s="5"/>
      <c r="L1" s="5"/>
    </row>
    <row r="2" spans="4:12" ht="12.75">
      <c r="D2" s="5"/>
      <c r="E2" s="5"/>
      <c r="F2" s="5"/>
      <c r="G2" s="5"/>
      <c r="H2" s="5"/>
      <c r="I2" s="5"/>
      <c r="J2" s="5"/>
      <c r="K2" s="5"/>
      <c r="L2" s="5"/>
    </row>
    <row r="3" spans="1:12" ht="12.75">
      <c r="A3" s="1" t="s">
        <v>2</v>
      </c>
      <c r="B3" s="7" t="s">
        <v>3</v>
      </c>
      <c r="D3" s="8" t="s">
        <v>4</v>
      </c>
      <c r="E3" s="5"/>
      <c r="F3" s="5"/>
      <c r="G3" s="5"/>
      <c r="H3" s="5"/>
      <c r="I3" s="5"/>
      <c r="J3" s="5"/>
      <c r="K3" s="5"/>
      <c r="L3" s="5"/>
    </row>
    <row r="4" spans="1:12" ht="12.75">
      <c r="A4" s="1" t="s">
        <v>5</v>
      </c>
      <c r="B4" s="7" t="s">
        <v>6</v>
      </c>
      <c r="D4" s="8" t="s">
        <v>7</v>
      </c>
      <c r="E4" s="5"/>
      <c r="F4" s="5"/>
      <c r="G4" s="5"/>
      <c r="H4" s="5"/>
      <c r="I4" s="5"/>
      <c r="J4" s="5"/>
      <c r="K4" s="5"/>
      <c r="L4" s="5"/>
    </row>
    <row r="5" spans="1:12" ht="12.75">
      <c r="A5" s="1" t="s">
        <v>8</v>
      </c>
      <c r="B5" s="7" t="s">
        <v>9</v>
      </c>
      <c r="D5" s="8" t="s">
        <v>10</v>
      </c>
      <c r="E5" s="5"/>
      <c r="F5" s="5"/>
      <c r="G5" s="5"/>
      <c r="H5" s="5"/>
      <c r="I5" s="5"/>
      <c r="J5" s="5"/>
      <c r="K5" s="5"/>
      <c r="L5" s="5"/>
    </row>
    <row r="6" spans="4:12" ht="12.75">
      <c r="D6" s="8"/>
      <c r="E6" s="5" t="s">
        <v>11</v>
      </c>
      <c r="F6" s="5"/>
      <c r="G6" s="5"/>
      <c r="H6" s="5"/>
      <c r="I6" s="5"/>
      <c r="J6" s="5"/>
      <c r="K6" s="5"/>
      <c r="L6" s="5"/>
    </row>
    <row r="7" spans="4:12" ht="12.75">
      <c r="D7" s="8"/>
      <c r="E7" s="5" t="s">
        <v>104</v>
      </c>
      <c r="F7" s="5"/>
      <c r="G7" s="5"/>
      <c r="H7" s="5"/>
      <c r="I7" s="5"/>
      <c r="J7" s="5"/>
      <c r="K7" s="5"/>
      <c r="L7" s="5"/>
    </row>
    <row r="8" spans="1:13" ht="12.75">
      <c r="A8" s="9"/>
      <c r="B8" s="10"/>
      <c r="C8" s="11"/>
      <c r="D8" s="12"/>
      <c r="E8" s="12"/>
      <c r="F8" s="12"/>
      <c r="G8" s="12"/>
      <c r="H8" s="12"/>
      <c r="I8" s="12"/>
      <c r="J8" s="12"/>
      <c r="K8" s="12"/>
      <c r="L8" s="12"/>
      <c r="M8" s="11"/>
    </row>
    <row r="9" spans="1:12" ht="12.75">
      <c r="A9" s="1" t="s">
        <v>12</v>
      </c>
      <c r="B9" s="7" t="s">
        <v>13</v>
      </c>
      <c r="D9" s="17" t="s">
        <v>14</v>
      </c>
      <c r="E9" s="5"/>
      <c r="F9" s="5"/>
      <c r="G9" s="5"/>
      <c r="H9" s="5"/>
      <c r="I9" s="5"/>
      <c r="J9" s="5"/>
      <c r="K9" s="5"/>
      <c r="L9" s="5"/>
    </row>
    <row r="10" spans="1:12" ht="12.75">
      <c r="A10" s="1" t="s">
        <v>15</v>
      </c>
      <c r="B10" s="7" t="s">
        <v>16</v>
      </c>
      <c r="D10" s="17" t="s">
        <v>17</v>
      </c>
      <c r="E10" s="5"/>
      <c r="F10" s="5"/>
      <c r="G10" s="5"/>
      <c r="H10" s="5"/>
      <c r="I10" s="5"/>
      <c r="J10" s="5"/>
      <c r="K10" s="5"/>
      <c r="L10" s="5"/>
    </row>
    <row r="11" spans="1:12" ht="12.75">
      <c r="A11" s="1" t="s">
        <v>18</v>
      </c>
      <c r="B11" s="7" t="s">
        <v>19</v>
      </c>
      <c r="D11" s="17" t="s">
        <v>20</v>
      </c>
      <c r="E11" s="5"/>
      <c r="F11" s="5"/>
      <c r="G11" s="5"/>
      <c r="H11" s="5"/>
      <c r="I11" s="5"/>
      <c r="J11" s="5"/>
      <c r="K11" s="5"/>
      <c r="L11" s="5"/>
    </row>
    <row r="12" spans="4:12" ht="12.75">
      <c r="D12" s="17"/>
      <c r="E12" s="5" t="s">
        <v>21</v>
      </c>
      <c r="F12" s="5"/>
      <c r="G12" s="5"/>
      <c r="H12" s="5"/>
      <c r="I12" s="5"/>
      <c r="J12" s="5"/>
      <c r="K12" s="5"/>
      <c r="L12" s="5"/>
    </row>
    <row r="13" spans="1:13" ht="12.75">
      <c r="A13" s="13"/>
      <c r="B13" s="14"/>
      <c r="C13" s="15"/>
      <c r="D13" s="18"/>
      <c r="E13" s="5" t="s">
        <v>104</v>
      </c>
      <c r="F13" s="16"/>
      <c r="G13" s="16"/>
      <c r="H13" s="16"/>
      <c r="I13" s="16"/>
      <c r="J13" s="16"/>
      <c r="K13" s="16"/>
      <c r="L13" s="16"/>
      <c r="M13" s="15"/>
    </row>
    <row r="14" spans="4:12" ht="12.75">
      <c r="D14" s="5"/>
      <c r="E14" s="5"/>
      <c r="F14" s="5"/>
      <c r="G14" s="5"/>
      <c r="H14" s="5"/>
      <c r="I14" s="5"/>
      <c r="J14" s="5"/>
      <c r="K14" s="5"/>
      <c r="L14" s="5"/>
    </row>
    <row r="15" spans="1:12" ht="12.75">
      <c r="A15" s="1" t="s">
        <v>22</v>
      </c>
      <c r="B15" s="7" t="s">
        <v>23</v>
      </c>
      <c r="D15" s="17" t="s">
        <v>73</v>
      </c>
      <c r="E15" s="5"/>
      <c r="F15" s="5"/>
      <c r="G15" s="5"/>
      <c r="H15" s="5"/>
      <c r="I15" s="5"/>
      <c r="J15" s="5"/>
      <c r="K15" s="5"/>
      <c r="L15" s="5"/>
    </row>
    <row r="16" spans="1:12" ht="12.75">
      <c r="A16" s="1" t="s">
        <v>24</v>
      </c>
      <c r="B16" s="7" t="s">
        <v>25</v>
      </c>
      <c r="D16" s="17" t="s">
        <v>74</v>
      </c>
      <c r="E16" s="5"/>
      <c r="F16" s="5"/>
      <c r="G16" s="5"/>
      <c r="H16" s="5"/>
      <c r="I16" s="5"/>
      <c r="J16" s="5"/>
      <c r="K16" s="5"/>
      <c r="L16" s="5"/>
    </row>
    <row r="17" spans="1:12" ht="12.75">
      <c r="A17" s="1" t="s">
        <v>26</v>
      </c>
      <c r="B17" s="7" t="s">
        <v>27</v>
      </c>
      <c r="D17" s="17" t="s">
        <v>75</v>
      </c>
      <c r="E17" s="5"/>
      <c r="F17" s="5"/>
      <c r="G17" s="5"/>
      <c r="H17" s="5"/>
      <c r="I17" s="5"/>
      <c r="J17" s="5"/>
      <c r="K17" s="5"/>
      <c r="L17" s="5"/>
    </row>
    <row r="18" spans="4:12" ht="12.75">
      <c r="D18" s="17"/>
      <c r="E18" s="5" t="s">
        <v>21</v>
      </c>
      <c r="F18" s="5"/>
      <c r="G18" s="5"/>
      <c r="H18" s="5"/>
      <c r="I18" s="5"/>
      <c r="J18" s="5"/>
      <c r="K18" s="5"/>
      <c r="L18" s="5"/>
    </row>
    <row r="19" spans="4:12" ht="12.75">
      <c r="D19" s="17"/>
      <c r="E19" s="5" t="s">
        <v>104</v>
      </c>
      <c r="F19" s="5"/>
      <c r="G19" s="5"/>
      <c r="H19" s="5"/>
      <c r="I19" s="5"/>
      <c r="J19" s="5"/>
      <c r="K19" s="5"/>
      <c r="L19" s="5"/>
    </row>
    <row r="20" spans="1:13" ht="12.75">
      <c r="A20" s="9"/>
      <c r="B20" s="10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1"/>
    </row>
    <row r="21" spans="1:12" ht="12.75">
      <c r="A21" s="1" t="s">
        <v>28</v>
      </c>
      <c r="B21" s="7" t="s">
        <v>91</v>
      </c>
      <c r="D21" s="8" t="s">
        <v>29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1" t="s">
        <v>30</v>
      </c>
      <c r="B22" s="7" t="s">
        <v>90</v>
      </c>
      <c r="D22" s="8" t="s">
        <v>31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1" t="s">
        <v>32</v>
      </c>
      <c r="B23" s="7" t="s">
        <v>91</v>
      </c>
      <c r="D23" s="8" t="s">
        <v>33</v>
      </c>
      <c r="E23" s="5"/>
      <c r="F23" s="5"/>
      <c r="G23" s="5"/>
      <c r="H23" s="5"/>
      <c r="I23" s="5"/>
      <c r="J23" s="5"/>
      <c r="K23" s="5"/>
      <c r="L23" s="5"/>
    </row>
    <row r="24" spans="1:13" ht="12.75">
      <c r="A24" s="13"/>
      <c r="B24" s="14"/>
      <c r="C24" s="15"/>
      <c r="D24" s="19"/>
      <c r="E24" s="5" t="s">
        <v>104</v>
      </c>
      <c r="F24" s="16"/>
      <c r="G24" s="16"/>
      <c r="H24" s="16"/>
      <c r="I24" s="16"/>
      <c r="J24" s="16"/>
      <c r="K24" s="16"/>
      <c r="L24" s="16"/>
      <c r="M24" s="15"/>
    </row>
    <row r="25" spans="4:12" ht="12.75">
      <c r="D25" s="5"/>
      <c r="E25" s="5"/>
      <c r="F25" s="5"/>
      <c r="G25" s="5"/>
      <c r="H25" s="5"/>
      <c r="I25" s="5"/>
      <c r="J25" s="5"/>
      <c r="K25" s="5"/>
      <c r="L25" s="5"/>
    </row>
  </sheetData>
  <hyperlinks>
    <hyperlink ref="B3" location="'Intake UG UKEU'!A1" display="Intake UG UKEU"/>
    <hyperlink ref="B5" location="'Intake UG Total'!A1" display="Intake UG Total"/>
    <hyperlink ref="B9" location="'Pop UG UKEU'!A1" display="Pop UG UKEU"/>
    <hyperlink ref="B10" location="'Pop UG Int'!A1" display="Pop UG Int"/>
    <hyperlink ref="B11" location="'Pop UG Total'!A1" display="Pop UG Total"/>
    <hyperlink ref="B15" location="'FT PGT UKEU'!A1" display="FT PGT UKEU"/>
    <hyperlink ref="B16" location="'FT PGT Int'!A1" display="FT PGT Int"/>
    <hyperlink ref="B17" location="'FT PGT Total'!A1" display="FT PGT Total"/>
    <hyperlink ref="B22" location="'Intake PGT Int'!A1" display="Intake PGT Int"/>
    <hyperlink ref="B23" location="'Intake PGT Total'!A1" display="Intake PGT Total"/>
    <hyperlink ref="B4" location="'Intake UG Int'!A1" display="Intake UG Int"/>
    <hyperlink ref="B21" location="'Intake PGT UKEU'!A1" display="Intake PGT Total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&amp;RENG09-P34(c)
11 November 2009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44"/>
  <sheetViews>
    <sheetView workbookViewId="0" topLeftCell="A1">
      <selection activeCell="H1" sqref="A1:I1"/>
    </sheetView>
  </sheetViews>
  <sheetFormatPr defaultColWidth="9.00390625" defaultRowHeight="15.75"/>
  <cols>
    <col min="1" max="1" width="32.75390625" style="6" customWidth="1"/>
    <col min="2" max="4" width="12.50390625" style="6" customWidth="1"/>
    <col min="5" max="5" width="3.00390625" style="20" customWidth="1"/>
    <col min="6" max="6" width="12.50390625" style="3" customWidth="1"/>
    <col min="7" max="7" width="12.50390625" style="6" customWidth="1"/>
    <col min="8" max="8" width="3.00390625" style="6" customWidth="1"/>
    <col min="9" max="9" width="12.50390625" style="6" customWidth="1"/>
    <col min="10" max="16384" width="9.00390625" style="6" customWidth="1"/>
  </cols>
  <sheetData>
    <row r="1" spans="1:9" ht="18">
      <c r="A1" s="72" t="s">
        <v>78</v>
      </c>
      <c r="B1" s="15"/>
      <c r="C1" s="15"/>
      <c r="D1" s="15"/>
      <c r="E1" s="15"/>
      <c r="F1" s="73"/>
      <c r="G1" s="15"/>
      <c r="H1" s="83" t="str">
        <f>'Intake UG UKEU'!I1</f>
        <v>05.10.09</v>
      </c>
      <c r="I1" s="85"/>
    </row>
    <row r="3" spans="6:9" ht="12.75">
      <c r="F3" s="90" t="s">
        <v>34</v>
      </c>
      <c r="G3" s="90"/>
      <c r="I3" s="40"/>
    </row>
    <row r="4" spans="1:9" ht="62.25">
      <c r="A4" s="64" t="s">
        <v>35</v>
      </c>
      <c r="B4" s="65" t="s">
        <v>36</v>
      </c>
      <c r="C4" s="46" t="s">
        <v>37</v>
      </c>
      <c r="D4" s="26" t="s">
        <v>38</v>
      </c>
      <c r="E4" s="67"/>
      <c r="F4" s="22" t="s">
        <v>85</v>
      </c>
      <c r="G4" s="36" t="s">
        <v>98</v>
      </c>
      <c r="H4" s="3"/>
      <c r="I4" s="68" t="s">
        <v>39</v>
      </c>
    </row>
    <row r="5" spans="1:9" ht="12.75">
      <c r="A5" s="23" t="s">
        <v>40</v>
      </c>
      <c r="B5" s="27">
        <f>'Pop PGT UKEU'!B5+'Pop PGT Int'!B5</f>
        <v>25</v>
      </c>
      <c r="C5" s="27">
        <f>'Pop PGT UKEU'!C5+'Pop PGT Int'!C5</f>
        <v>1</v>
      </c>
      <c r="D5" s="37">
        <f>SUM(B5:C5)</f>
        <v>26</v>
      </c>
      <c r="E5" s="29"/>
      <c r="F5" s="41">
        <f>'Pop PGT UKEU'!F5+'Pop PGT Int'!F5</f>
        <v>19</v>
      </c>
      <c r="G5" s="30">
        <f>SUM('Pop PGT UKEU'!G5+'Pop PGT Int'!G5)</f>
        <v>15</v>
      </c>
      <c r="I5" s="38">
        <f>'Pop PGT UKEU'!I5+'Pop PGT Int'!I5</f>
        <v>0</v>
      </c>
    </row>
    <row r="6" spans="1:9" ht="12.75">
      <c r="A6" s="23" t="s">
        <v>41</v>
      </c>
      <c r="B6" s="27">
        <f>'Pop PGT UKEU'!B6+'Pop PGT Int'!B6</f>
        <v>31</v>
      </c>
      <c r="C6" s="27">
        <f>'Pop PGT UKEU'!C6+'Pop PGT Int'!C6</f>
        <v>4</v>
      </c>
      <c r="D6" s="37">
        <f>SUM(B6:C6)</f>
        <v>35</v>
      </c>
      <c r="E6" s="29"/>
      <c r="F6" s="41">
        <f>'Pop PGT UKEU'!F6+'Pop PGT Int'!F6</f>
        <v>25</v>
      </c>
      <c r="G6" s="30">
        <f>SUM('Pop PGT UKEU'!G6+'Pop PGT Int'!G6)</f>
        <v>29</v>
      </c>
      <c r="I6" s="38">
        <f>'Pop PGT UKEU'!I6+'Pop PGT Int'!I6</f>
        <v>0</v>
      </c>
    </row>
    <row r="7" spans="1:9" ht="12.75">
      <c r="A7" s="23" t="s">
        <v>42</v>
      </c>
      <c r="B7" s="27">
        <f>'Pop PGT UKEU'!B7+'Pop PGT Int'!B7</f>
        <v>143</v>
      </c>
      <c r="C7" s="27">
        <f>'Pop PGT UKEU'!C7+'Pop PGT Int'!C7</f>
        <v>16</v>
      </c>
      <c r="D7" s="37">
        <f>SUM(B7:C7)</f>
        <v>159</v>
      </c>
      <c r="E7" s="29"/>
      <c r="F7" s="41">
        <f>'Pop PGT UKEU'!F7+'Pop PGT Int'!F7</f>
        <v>80</v>
      </c>
      <c r="G7" s="30">
        <f>SUM('Pop PGT UKEU'!G7+'Pop PGT Int'!G7)</f>
        <v>92</v>
      </c>
      <c r="I7" s="38">
        <f>'Pop PGT UKEU'!I7+'Pop PGT Int'!I7</f>
        <v>0</v>
      </c>
    </row>
    <row r="8" spans="1:9" ht="12.75">
      <c r="A8" s="23" t="s">
        <v>43</v>
      </c>
      <c r="B8" s="27">
        <f>'Pop PGT UKEU'!B8+'Pop PGT Int'!B8</f>
        <v>103</v>
      </c>
      <c r="C8" s="27">
        <f>'Pop PGT UKEU'!C8+'Pop PGT Int'!C8</f>
        <v>6</v>
      </c>
      <c r="D8" s="37">
        <f>SUM(B8:C8)</f>
        <v>109</v>
      </c>
      <c r="E8" s="29"/>
      <c r="F8" s="41">
        <f>'Pop PGT UKEU'!F8+'Pop PGT Int'!F8</f>
        <v>65</v>
      </c>
      <c r="G8" s="30">
        <f>SUM('Pop PGT UKEU'!G8+'Pop PGT Int'!G8)</f>
        <v>60</v>
      </c>
      <c r="I8" s="38">
        <f>'Pop PGT UKEU'!I8+'Pop PGT Int'!I8</f>
        <v>0</v>
      </c>
    </row>
    <row r="9" spans="1:9" ht="12.75">
      <c r="A9" s="23" t="s">
        <v>44</v>
      </c>
      <c r="B9" s="27">
        <f>'Pop PGT UKEU'!B9+'Pop PGT Int'!B9</f>
        <v>44</v>
      </c>
      <c r="C9" s="27">
        <f>'Pop PGT UKEU'!C9+'Pop PGT Int'!C9</f>
        <v>9</v>
      </c>
      <c r="D9" s="37">
        <f>SUM(B9:C9)</f>
        <v>53</v>
      </c>
      <c r="E9" s="29"/>
      <c r="F9" s="41">
        <f>'Pop PGT UKEU'!F9+'Pop PGT Int'!F9</f>
        <v>40</v>
      </c>
      <c r="G9" s="30">
        <f>SUM('Pop PGT UKEU'!G9+'Pop PGT Int'!G9)</f>
        <v>33</v>
      </c>
      <c r="I9" s="38">
        <f>'Pop PGT UKEU'!I9+'Pop PGT Int'!I9</f>
        <v>0</v>
      </c>
    </row>
    <row r="10" spans="1:9" s="3" customFormat="1" ht="12.75">
      <c r="A10" s="24" t="s">
        <v>45</v>
      </c>
      <c r="B10" s="31">
        <f>SUM(B5:B9)</f>
        <v>346</v>
      </c>
      <c r="C10" s="31">
        <f>SUM(C5:C9)</f>
        <v>36</v>
      </c>
      <c r="D10" s="28">
        <f>SUM(D5:D9)</f>
        <v>382</v>
      </c>
      <c r="E10" s="32"/>
      <c r="F10" s="41">
        <f>SUM(F5:F9)</f>
        <v>229</v>
      </c>
      <c r="G10" s="33">
        <f>SUM(G5:G9)</f>
        <v>229</v>
      </c>
      <c r="I10" s="39">
        <f>SUM(I5:I9)</f>
        <v>0</v>
      </c>
    </row>
    <row r="11" spans="1:9" ht="8.25" customHeight="1">
      <c r="A11" s="16"/>
      <c r="B11" s="60"/>
      <c r="C11" s="60"/>
      <c r="D11" s="60"/>
      <c r="E11" s="43"/>
      <c r="F11" s="58"/>
      <c r="G11" s="57"/>
      <c r="H11" s="21"/>
      <c r="I11" s="59"/>
    </row>
    <row r="12" spans="1:9" ht="12.75">
      <c r="A12" s="49" t="s">
        <v>46</v>
      </c>
      <c r="B12" s="50">
        <f>'Pop PGT UKEU'!B12+'Pop PGT Int'!B12</f>
        <v>44</v>
      </c>
      <c r="C12" s="50">
        <f>'Pop PGT UKEU'!C12+'Pop PGT Int'!C12</f>
        <v>5</v>
      </c>
      <c r="D12" s="51">
        <f aca="true" t="shared" si="0" ref="D12:D18">SUM(B12:C12)</f>
        <v>49</v>
      </c>
      <c r="E12" s="29"/>
      <c r="F12" s="52">
        <f>'Pop PGT UKEU'!F12+'Pop PGT Int'!F12</f>
        <v>47</v>
      </c>
      <c r="G12" s="30">
        <f>SUM('Pop PGT UKEU'!G12+'Pop PGT Int'!G12)</f>
        <v>41</v>
      </c>
      <c r="I12" s="54">
        <f>'Pop PGT UKEU'!I12+'Pop PGT Int'!I12</f>
        <v>0</v>
      </c>
    </row>
    <row r="13" spans="1:9" ht="12.75">
      <c r="A13" s="23" t="s">
        <v>47</v>
      </c>
      <c r="B13" s="27">
        <f>'Pop PGT UKEU'!B13+'Pop PGT Int'!B13</f>
        <v>63</v>
      </c>
      <c r="C13" s="27">
        <f>'Pop PGT UKEU'!C13+'Pop PGT Int'!C13</f>
        <v>2</v>
      </c>
      <c r="D13" s="37">
        <f t="shared" si="0"/>
        <v>65</v>
      </c>
      <c r="E13" s="29"/>
      <c r="F13" s="41">
        <f>'Pop PGT UKEU'!F13+'Pop PGT Int'!F13</f>
        <v>47</v>
      </c>
      <c r="G13" s="30">
        <f>SUM('Pop PGT UKEU'!G13+'Pop PGT Int'!G13)</f>
        <v>37</v>
      </c>
      <c r="I13" s="38">
        <f>'Pop PGT UKEU'!I13+'Pop PGT Int'!I13</f>
        <v>0</v>
      </c>
    </row>
    <row r="14" spans="1:9" ht="12.75">
      <c r="A14" s="23" t="s">
        <v>92</v>
      </c>
      <c r="B14" s="27">
        <f>'Pop PGT UKEU'!B14+'Pop PGT Int'!B14</f>
        <v>21</v>
      </c>
      <c r="C14" s="27">
        <f>'Pop PGT UKEU'!C14+'Pop PGT Int'!C14</f>
        <v>0</v>
      </c>
      <c r="D14" s="37">
        <f t="shared" si="0"/>
        <v>21</v>
      </c>
      <c r="E14" s="29"/>
      <c r="F14" s="41">
        <f>'Pop PGT UKEU'!F14+'Pop PGT Int'!F14</f>
        <v>24</v>
      </c>
      <c r="G14" s="30">
        <f>SUM('Pop PGT UKEU'!G14+'Pop PGT Int'!G14)</f>
        <v>24</v>
      </c>
      <c r="I14" s="38">
        <f>'Pop PGT UKEU'!I14+'Pop PGT Int'!I14</f>
        <v>0</v>
      </c>
    </row>
    <row r="15" spans="1:9" ht="12.75">
      <c r="A15" s="23" t="s">
        <v>48</v>
      </c>
      <c r="B15" s="27">
        <f>'Pop PGT UKEU'!B15+'Pop PGT Int'!B15</f>
        <v>65</v>
      </c>
      <c r="C15" s="27">
        <f>'Pop PGT UKEU'!C15+'Pop PGT Int'!C15</f>
        <v>1</v>
      </c>
      <c r="D15" s="37">
        <f t="shared" si="0"/>
        <v>66</v>
      </c>
      <c r="E15" s="29"/>
      <c r="F15" s="41">
        <f>'Pop PGT UKEU'!F15+'Pop PGT Int'!F15</f>
        <v>43</v>
      </c>
      <c r="G15" s="30">
        <f>SUM('Pop PGT UKEU'!G15+'Pop PGT Int'!G15)</f>
        <v>36</v>
      </c>
      <c r="I15" s="38">
        <f>'Pop PGT UKEU'!I15+'Pop PGT Int'!I15</f>
        <v>0</v>
      </c>
    </row>
    <row r="16" spans="1:9" ht="12.75">
      <c r="A16" s="23" t="s">
        <v>82</v>
      </c>
      <c r="B16" s="27">
        <f>'Pop PGT UKEU'!B16+'Pop PGT Int'!B16</f>
        <v>50</v>
      </c>
      <c r="C16" s="27">
        <f>'Pop PGT UKEU'!C16+'Pop PGT Int'!C16</f>
        <v>3</v>
      </c>
      <c r="D16" s="37">
        <f t="shared" si="0"/>
        <v>53</v>
      </c>
      <c r="E16" s="29"/>
      <c r="F16" s="41">
        <f>'Pop PGT UKEU'!F16+'Pop PGT Int'!F16</f>
        <v>42</v>
      </c>
      <c r="G16" s="30">
        <f>SUM('Pop PGT UKEU'!G16+'Pop PGT Int'!G16)</f>
        <v>29</v>
      </c>
      <c r="I16" s="38">
        <f>'Pop PGT UKEU'!I16+'Pop PGT Int'!I16</f>
        <v>0</v>
      </c>
    </row>
    <row r="17" spans="1:9" ht="12.75">
      <c r="A17" s="23" t="s">
        <v>49</v>
      </c>
      <c r="B17" s="27">
        <f>'Pop PGT UKEU'!B17+'Pop PGT Int'!B17</f>
        <v>33</v>
      </c>
      <c r="C17" s="27">
        <f>'Pop PGT UKEU'!C17+'Pop PGT Int'!C17</f>
        <v>4</v>
      </c>
      <c r="D17" s="37">
        <f t="shared" si="0"/>
        <v>37</v>
      </c>
      <c r="E17" s="29"/>
      <c r="F17" s="41">
        <f>'Pop PGT UKEU'!F17+'Pop PGT Int'!F17</f>
        <v>18</v>
      </c>
      <c r="G17" s="30">
        <f>SUM('Pop PGT UKEU'!G17+'Pop PGT Int'!G17)</f>
        <v>18</v>
      </c>
      <c r="I17" s="38">
        <f>'Pop PGT UKEU'!I17+'Pop PGT Int'!I17</f>
        <v>0</v>
      </c>
    </row>
    <row r="18" spans="1:9" ht="12.75">
      <c r="A18" s="23" t="s">
        <v>50</v>
      </c>
      <c r="B18" s="27">
        <f>'Pop PGT UKEU'!B18+'Pop PGT Int'!B18</f>
        <v>6</v>
      </c>
      <c r="C18" s="27">
        <f>'Pop PGT UKEU'!C18+'Pop PGT Int'!C18</f>
        <v>0</v>
      </c>
      <c r="D18" s="37">
        <f t="shared" si="0"/>
        <v>6</v>
      </c>
      <c r="E18" s="29"/>
      <c r="F18" s="41">
        <f>'Pop PGT UKEU'!F18+'Pop PGT Int'!F18</f>
        <v>4</v>
      </c>
      <c r="G18" s="30">
        <f>SUM('Pop PGT UKEU'!G18+'Pop PGT Int'!G18)</f>
        <v>2</v>
      </c>
      <c r="I18" s="38">
        <f>'Pop PGT UKEU'!I18+'Pop PGT Int'!I18</f>
        <v>0</v>
      </c>
    </row>
    <row r="19" spans="1:9" s="3" customFormat="1" ht="12.75">
      <c r="A19" s="24" t="s">
        <v>51</v>
      </c>
      <c r="B19" s="31">
        <f>SUM(B12:B18)</f>
        <v>282</v>
      </c>
      <c r="C19" s="31">
        <f>SUM(C12:C18)</f>
        <v>15</v>
      </c>
      <c r="D19" s="28">
        <f>SUM(D12:D18)</f>
        <v>297</v>
      </c>
      <c r="E19" s="32"/>
      <c r="F19" s="41">
        <f>SUM(F12:F18)</f>
        <v>225</v>
      </c>
      <c r="G19" s="33">
        <f>SUM(G12:G18)</f>
        <v>187</v>
      </c>
      <c r="I19" s="39">
        <f>SUM(I12:I18)</f>
        <v>0</v>
      </c>
    </row>
    <row r="20" spans="1:9" ht="8.25" customHeight="1">
      <c r="A20" s="59"/>
      <c r="B20" s="57"/>
      <c r="C20" s="57"/>
      <c r="D20" s="57"/>
      <c r="E20" s="43"/>
      <c r="F20" s="58"/>
      <c r="G20" s="57"/>
      <c r="H20" s="21"/>
      <c r="I20" s="59"/>
    </row>
    <row r="21" spans="1:9" ht="12.75">
      <c r="A21" s="49" t="s">
        <v>52</v>
      </c>
      <c r="B21" s="50">
        <f>'Pop PGT UKEU'!B21+'Pop PGT Int'!B21</f>
        <v>550</v>
      </c>
      <c r="C21" s="50">
        <f>'Pop PGT UKEU'!C21+'Pop PGT Int'!C21</f>
        <v>24</v>
      </c>
      <c r="D21" s="51">
        <f aca="true" t="shared" si="1" ref="D21:D29">SUM(B21:C21)</f>
        <v>574</v>
      </c>
      <c r="E21" s="29"/>
      <c r="F21" s="52">
        <f>'Pop PGT UKEU'!F21+'Pop PGT Int'!F21</f>
        <v>300</v>
      </c>
      <c r="G21" s="30">
        <f>SUM('Pop PGT UKEU'!G21+'Pop PGT Int'!G21)</f>
        <v>372</v>
      </c>
      <c r="H21" s="69"/>
      <c r="I21" s="54">
        <f>'Pop PGT UKEU'!I21+'Pop PGT Int'!I21</f>
        <v>0</v>
      </c>
    </row>
    <row r="22" spans="1:9" ht="12.75">
      <c r="A22" s="23" t="s">
        <v>53</v>
      </c>
      <c r="B22" s="27">
        <f>'Pop PGT UKEU'!B22+'Pop PGT Int'!B22</f>
        <v>27</v>
      </c>
      <c r="C22" s="27">
        <f>'Pop PGT UKEU'!C22+'Pop PGT Int'!C22</f>
        <v>1</v>
      </c>
      <c r="D22" s="37">
        <f t="shared" si="1"/>
        <v>28</v>
      </c>
      <c r="E22" s="29"/>
      <c r="F22" s="41">
        <f>'Pop PGT UKEU'!F22+'Pop PGT Int'!F22</f>
        <v>13</v>
      </c>
      <c r="G22" s="30">
        <f>SUM('Pop PGT UKEU'!G22+'Pop PGT Int'!G22)</f>
        <v>14</v>
      </c>
      <c r="H22" s="69"/>
      <c r="I22" s="38">
        <f>'Pop PGT UKEU'!I22+'Pop PGT Int'!I22</f>
        <v>0</v>
      </c>
    </row>
    <row r="23" spans="1:9" ht="12.75">
      <c r="A23" s="23" t="s">
        <v>54</v>
      </c>
      <c r="B23" s="27">
        <f>'Pop PGT UKEU'!B23+'Pop PGT Int'!B23</f>
        <v>179</v>
      </c>
      <c r="C23" s="27">
        <f>'Pop PGT UKEU'!C23+'Pop PGT Int'!C23</f>
        <v>9</v>
      </c>
      <c r="D23" s="37">
        <f t="shared" si="1"/>
        <v>188</v>
      </c>
      <c r="E23" s="29"/>
      <c r="F23" s="41">
        <f>'Pop PGT UKEU'!F23+'Pop PGT Int'!F23</f>
        <v>132</v>
      </c>
      <c r="G23" s="30">
        <f>SUM('Pop PGT UKEU'!G23+'Pop PGT Int'!G23)</f>
        <v>113</v>
      </c>
      <c r="H23" s="69"/>
      <c r="I23" s="38">
        <f>'Pop PGT UKEU'!I23+'Pop PGT Int'!I23</f>
        <v>0</v>
      </c>
    </row>
    <row r="24" spans="1:9" ht="12.75">
      <c r="A24" s="23" t="s">
        <v>55</v>
      </c>
      <c r="B24" s="27">
        <f>'Pop PGT UKEU'!B24+'Pop PGT Int'!B24</f>
        <v>30</v>
      </c>
      <c r="C24" s="27">
        <f>'Pop PGT UKEU'!C24+'Pop PGT Int'!C24</f>
        <v>7</v>
      </c>
      <c r="D24" s="37">
        <f t="shared" si="1"/>
        <v>37</v>
      </c>
      <c r="E24" s="29"/>
      <c r="F24" s="41">
        <f>'Pop PGT UKEU'!F24+'Pop PGT Int'!F24</f>
        <v>20</v>
      </c>
      <c r="G24" s="30">
        <f>SUM('Pop PGT UKEU'!G24+'Pop PGT Int'!G24)</f>
        <v>21</v>
      </c>
      <c r="H24" s="69"/>
      <c r="I24" s="38">
        <f>'Pop PGT UKEU'!I24+'Pop PGT Int'!I24</f>
        <v>0</v>
      </c>
    </row>
    <row r="25" spans="1:9" ht="12.75">
      <c r="A25" s="23" t="s">
        <v>56</v>
      </c>
      <c r="B25" s="27">
        <f>'Pop PGT UKEU'!B25+'Pop PGT Int'!B25</f>
        <v>50</v>
      </c>
      <c r="C25" s="27">
        <f>'Pop PGT UKEU'!C25+'Pop PGT Int'!C25</f>
        <v>2</v>
      </c>
      <c r="D25" s="37">
        <f t="shared" si="1"/>
        <v>52</v>
      </c>
      <c r="E25" s="29"/>
      <c r="F25" s="41">
        <f>'Pop PGT UKEU'!F25+'Pop PGT Int'!F25</f>
        <v>12</v>
      </c>
      <c r="G25" s="30">
        <f>SUM('Pop PGT UKEU'!G25+'Pop PGT Int'!G25)</f>
        <v>33</v>
      </c>
      <c r="H25" s="69"/>
      <c r="I25" s="38">
        <f>'Pop PGT UKEU'!I25+'Pop PGT Int'!I25</f>
        <v>0</v>
      </c>
    </row>
    <row r="26" spans="1:9" ht="12.75">
      <c r="A26" s="23" t="s">
        <v>57</v>
      </c>
      <c r="B26" s="27">
        <f>'Pop PGT UKEU'!B26+'Pop PGT Int'!B26</f>
        <v>20</v>
      </c>
      <c r="C26" s="27">
        <f>'Pop PGT UKEU'!C26+'Pop PGT Int'!C26</f>
        <v>0</v>
      </c>
      <c r="D26" s="37">
        <f t="shared" si="1"/>
        <v>20</v>
      </c>
      <c r="E26" s="29"/>
      <c r="F26" s="41">
        <f>'Pop PGT UKEU'!F26+'Pop PGT Int'!F26</f>
        <v>16</v>
      </c>
      <c r="G26" s="30">
        <f>SUM('Pop PGT UKEU'!G26+'Pop PGT Int'!G26)</f>
        <v>13</v>
      </c>
      <c r="H26" s="69"/>
      <c r="I26" s="38">
        <f>'Pop PGT UKEU'!I26+'Pop PGT Int'!I26</f>
        <v>0</v>
      </c>
    </row>
    <row r="27" spans="1:9" ht="12.75">
      <c r="A27" s="23" t="s">
        <v>58</v>
      </c>
      <c r="B27" s="27">
        <f>'Pop PGT UKEU'!B27+'Pop PGT Int'!B27</f>
        <v>8</v>
      </c>
      <c r="C27" s="27">
        <f>'Pop PGT UKEU'!C27+'Pop PGT Int'!C27</f>
        <v>0</v>
      </c>
      <c r="D27" s="37">
        <f t="shared" si="1"/>
        <v>8</v>
      </c>
      <c r="E27" s="29"/>
      <c r="F27" s="41">
        <f>'Pop PGT UKEU'!F27+'Pop PGT Int'!F27</f>
        <v>16</v>
      </c>
      <c r="G27" s="30">
        <f>SUM('Pop PGT UKEU'!G27+'Pop PGT Int'!G27)</f>
        <v>3</v>
      </c>
      <c r="H27" s="69"/>
      <c r="I27" s="38">
        <f>'Pop PGT UKEU'!I27+'Pop PGT Int'!I27</f>
        <v>0</v>
      </c>
    </row>
    <row r="28" spans="1:9" ht="12.75">
      <c r="A28" s="23" t="s">
        <v>93</v>
      </c>
      <c r="B28" s="27">
        <f>'Pop PGT UKEU'!B28+'Pop PGT Int'!B28</f>
        <v>267</v>
      </c>
      <c r="C28" s="27">
        <f>'Pop PGT UKEU'!C28+'Pop PGT Int'!C28</f>
        <v>10</v>
      </c>
      <c r="D28" s="37">
        <f t="shared" si="1"/>
        <v>277</v>
      </c>
      <c r="E28" s="29"/>
      <c r="F28" s="41">
        <f>'Pop PGT UKEU'!F28+'Pop PGT Int'!F28</f>
        <v>146</v>
      </c>
      <c r="G28" s="30">
        <f>SUM('Pop PGT UKEU'!G28+'Pop PGT Int'!G28)</f>
        <v>131</v>
      </c>
      <c r="H28" s="69"/>
      <c r="I28" s="38">
        <f>'Pop PGT UKEU'!I28+'Pop PGT Int'!I28</f>
        <v>0</v>
      </c>
    </row>
    <row r="29" spans="1:9" ht="12.75">
      <c r="A29" s="23" t="s">
        <v>59</v>
      </c>
      <c r="B29" s="27">
        <f>'Pop PGT UKEU'!B29+'Pop PGT Int'!B29</f>
        <v>63</v>
      </c>
      <c r="C29" s="27">
        <f>'Pop PGT UKEU'!C29+'Pop PGT Int'!C29</f>
        <v>4</v>
      </c>
      <c r="D29" s="37">
        <f t="shared" si="1"/>
        <v>67</v>
      </c>
      <c r="E29" s="29"/>
      <c r="F29" s="41">
        <f>'Pop PGT UKEU'!F29+'Pop PGT Int'!F29</f>
        <v>55</v>
      </c>
      <c r="G29" s="30">
        <f>SUM('Pop PGT UKEU'!G29+'Pop PGT Int'!G29)</f>
        <v>41</v>
      </c>
      <c r="H29" s="69"/>
      <c r="I29" s="38">
        <f>'Pop PGT UKEU'!I29+'Pop PGT Int'!I29</f>
        <v>0</v>
      </c>
    </row>
    <row r="30" spans="1:9" s="3" customFormat="1" ht="12.75">
      <c r="A30" s="24" t="s">
        <v>60</v>
      </c>
      <c r="B30" s="31">
        <f>SUM(B21:B29)</f>
        <v>1194</v>
      </c>
      <c r="C30" s="31">
        <f>SUM(C21:C29)</f>
        <v>57</v>
      </c>
      <c r="D30" s="28">
        <f>SUM(D21:D29)</f>
        <v>1251</v>
      </c>
      <c r="E30" s="32"/>
      <c r="F30" s="41">
        <f>SUM(F21:F29)</f>
        <v>710</v>
      </c>
      <c r="G30" s="33">
        <f>SUM(G21:G29)</f>
        <v>741</v>
      </c>
      <c r="I30" s="39">
        <f>SUM(I21:I29)</f>
        <v>0</v>
      </c>
    </row>
    <row r="31" spans="2:7" s="25" customFormat="1" ht="12.75">
      <c r="B31" s="32"/>
      <c r="C31" s="32"/>
      <c r="D31" s="32"/>
      <c r="E31" s="32"/>
      <c r="F31" s="32"/>
      <c r="G31" s="34"/>
    </row>
    <row r="32" spans="1:9" s="3" customFormat="1" ht="12.75">
      <c r="A32" s="24" t="s">
        <v>61</v>
      </c>
      <c r="B32" s="31">
        <f>B30+B19+B10</f>
        <v>1822</v>
      </c>
      <c r="C32" s="31">
        <f>C30+C19+C10</f>
        <v>108</v>
      </c>
      <c r="D32" s="28">
        <f>D30+D19+D10</f>
        <v>1930</v>
      </c>
      <c r="E32" s="32"/>
      <c r="F32" s="42">
        <f>F30+F19+F10</f>
        <v>1164</v>
      </c>
      <c r="G32" s="33">
        <f>G30+G19+G10</f>
        <v>1157</v>
      </c>
      <c r="I32" s="39">
        <f>I30+I19+I10</f>
        <v>0</v>
      </c>
    </row>
    <row r="34" spans="1:9" ht="12.75">
      <c r="A34" s="24" t="s">
        <v>69</v>
      </c>
      <c r="B34" s="27">
        <f>'Pop PGT UKEU'!B34+'Pop PGT Int'!B34</f>
        <v>128</v>
      </c>
      <c r="C34" s="27">
        <f>'Pop PGT UKEU'!C34+'Pop PGT Int'!C34</f>
        <v>0</v>
      </c>
      <c r="D34" s="37">
        <f>SUM(B34:C34)</f>
        <v>128</v>
      </c>
      <c r="E34" s="29"/>
      <c r="F34" s="41">
        <f>SUM('Pop PGT UKEU'!F34+'Pop PGT Int'!F34)</f>
        <v>127</v>
      </c>
      <c r="G34" s="30">
        <f>'Pop PGT UKEU'!G34+'Pop PGT Int'!G34</f>
        <v>123</v>
      </c>
      <c r="I34" s="38">
        <f>'Pop PGT UKEU'!I34+'Pop PGT Int'!I34</f>
        <v>0</v>
      </c>
    </row>
    <row r="35" spans="1:9" ht="12.75">
      <c r="A35" s="20"/>
      <c r="B35" s="29"/>
      <c r="C35" s="29"/>
      <c r="D35" s="43"/>
      <c r="E35" s="43"/>
      <c r="F35" s="34"/>
      <c r="G35" s="43"/>
      <c r="H35" s="5"/>
      <c r="I35" s="43"/>
    </row>
    <row r="36" spans="1:10" ht="12.75">
      <c r="A36" s="5" t="s">
        <v>107</v>
      </c>
      <c r="E36" s="6"/>
      <c r="F36" s="20"/>
      <c r="G36" s="3"/>
      <c r="J36" s="40"/>
    </row>
    <row r="37" ht="12.75">
      <c r="A37" s="5" t="s">
        <v>108</v>
      </c>
    </row>
    <row r="38" spans="1:4" ht="12.75">
      <c r="A38" s="5" t="s">
        <v>62</v>
      </c>
      <c r="D38" s="35"/>
    </row>
    <row r="39" spans="1:4" ht="12.75">
      <c r="A39" s="5" t="s">
        <v>67</v>
      </c>
      <c r="D39" s="35"/>
    </row>
    <row r="40" ht="12.75">
      <c r="A40" s="5" t="s">
        <v>106</v>
      </c>
    </row>
    <row r="41" ht="12.75">
      <c r="A41" s="6" t="s">
        <v>64</v>
      </c>
    </row>
    <row r="42" ht="12.75">
      <c r="A42" s="6" t="s">
        <v>70</v>
      </c>
    </row>
    <row r="43" ht="12.75">
      <c r="A43" s="6" t="s">
        <v>86</v>
      </c>
    </row>
    <row r="44" ht="12.75">
      <c r="A44" s="6" t="s">
        <v>109</v>
      </c>
    </row>
  </sheetData>
  <mergeCells count="2">
    <mergeCell ref="F3:G3"/>
    <mergeCell ref="H1:I1"/>
  </mergeCells>
  <printOptions horizontalCentered="1"/>
  <pageMargins left="0.3937007874015748" right="0.3937007874015748" top="0.984251968503937" bottom="0.3937007874015748" header="0.3937007874015748" footer="0.2362204724409449"/>
  <pageSetup fitToHeight="1" fitToWidth="1" horizontalDpi="600" verticalDpi="600" orientation="landscape" paperSize="9" scale="84" r:id="rId2"/>
  <headerFooter alignWithMargins="0">
    <oddHeader>&amp;L&amp;"Arial,Regular"Planning Office&amp;C&amp;"Arial,Bold"&amp;14Student Intakes and Populations 2009-10&amp;R&amp;G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 topLeftCell="A1">
      <selection activeCell="C32" sqref="C32"/>
    </sheetView>
  </sheetViews>
  <sheetFormatPr defaultColWidth="9.00390625" defaultRowHeight="15.75"/>
  <cols>
    <col min="1" max="1" width="32.75390625" style="6" customWidth="1"/>
    <col min="2" max="4" width="12.50390625" style="6" customWidth="1"/>
    <col min="5" max="5" width="3.00390625" style="20" customWidth="1"/>
    <col min="6" max="6" width="12.50390625" style="3" customWidth="1"/>
    <col min="7" max="7" width="12.50390625" style="6" customWidth="1"/>
    <col min="8" max="8" width="3.00390625" style="6" customWidth="1"/>
    <col min="9" max="9" width="12.50390625" style="6" customWidth="1"/>
    <col min="10" max="16384" width="9.00390625" style="6" customWidth="1"/>
  </cols>
  <sheetData>
    <row r="1" spans="1:9" ht="18">
      <c r="A1" s="72" t="s">
        <v>88</v>
      </c>
      <c r="B1" s="15"/>
      <c r="C1" s="15"/>
      <c r="D1" s="15"/>
      <c r="E1" s="88"/>
      <c r="F1" s="88"/>
      <c r="G1" s="15"/>
      <c r="H1" s="83" t="str">
        <f>'Intake UG UKEU'!I1</f>
        <v>05.10.09</v>
      </c>
      <c r="I1" s="85"/>
    </row>
    <row r="3" spans="1:7" ht="15.75">
      <c r="A3"/>
      <c r="B3"/>
      <c r="F3" s="90" t="s">
        <v>34</v>
      </c>
      <c r="G3" s="90"/>
    </row>
    <row r="4" spans="1:9" ht="57" customHeight="1">
      <c r="A4" s="64" t="s">
        <v>35</v>
      </c>
      <c r="B4" s="65" t="s">
        <v>36</v>
      </c>
      <c r="C4" s="46" t="s">
        <v>37</v>
      </c>
      <c r="D4" s="26" t="s">
        <v>38</v>
      </c>
      <c r="E4" s="67"/>
      <c r="F4" s="22" t="s">
        <v>85</v>
      </c>
      <c r="G4" s="36" t="s">
        <v>83</v>
      </c>
      <c r="H4" s="3"/>
      <c r="I4" s="68" t="s">
        <v>39</v>
      </c>
    </row>
    <row r="5" spans="1:9" ht="12.75">
      <c r="A5" s="23" t="s">
        <v>40</v>
      </c>
      <c r="B5" s="27">
        <v>6</v>
      </c>
      <c r="C5" s="27"/>
      <c r="D5" s="37">
        <f>SUM(B5:C5)</f>
        <v>6</v>
      </c>
      <c r="E5" s="29"/>
      <c r="F5" s="41">
        <v>4</v>
      </c>
      <c r="G5" s="30">
        <v>2</v>
      </c>
      <c r="I5" s="38"/>
    </row>
    <row r="6" spans="1:9" ht="12.75">
      <c r="A6" s="23" t="s">
        <v>41</v>
      </c>
      <c r="B6" s="27">
        <v>7</v>
      </c>
      <c r="C6" s="27">
        <v>2</v>
      </c>
      <c r="D6" s="37">
        <f>SUM(B6:C6)</f>
        <v>9</v>
      </c>
      <c r="E6" s="29"/>
      <c r="F6" s="41">
        <v>5</v>
      </c>
      <c r="G6" s="30">
        <v>2</v>
      </c>
      <c r="I6" s="38"/>
    </row>
    <row r="7" spans="1:9" ht="12.75">
      <c r="A7" s="23" t="s">
        <v>42</v>
      </c>
      <c r="B7" s="27">
        <v>26</v>
      </c>
      <c r="C7" s="27">
        <v>2</v>
      </c>
      <c r="D7" s="37">
        <f>SUM(B7:C7)</f>
        <v>28</v>
      </c>
      <c r="E7" s="29"/>
      <c r="F7" s="41">
        <v>10</v>
      </c>
      <c r="G7" s="30">
        <v>18</v>
      </c>
      <c r="I7" s="38"/>
    </row>
    <row r="8" spans="1:9" ht="12.75">
      <c r="A8" s="23" t="s">
        <v>43</v>
      </c>
      <c r="B8" s="27">
        <v>19</v>
      </c>
      <c r="C8" s="27">
        <v>2</v>
      </c>
      <c r="D8" s="37">
        <f>SUM(B8:C8)</f>
        <v>21</v>
      </c>
      <c r="E8" s="29"/>
      <c r="F8" s="41">
        <v>25</v>
      </c>
      <c r="G8" s="30">
        <v>26</v>
      </c>
      <c r="I8" s="38"/>
    </row>
    <row r="9" spans="1:9" ht="12.75">
      <c r="A9" s="23" t="s">
        <v>44</v>
      </c>
      <c r="B9" s="27">
        <v>16</v>
      </c>
      <c r="C9" s="27">
        <v>3</v>
      </c>
      <c r="D9" s="37">
        <f>SUM(B9:C9)</f>
        <v>19</v>
      </c>
      <c r="E9" s="29"/>
      <c r="F9" s="41">
        <v>10</v>
      </c>
      <c r="G9" s="30">
        <v>7</v>
      </c>
      <c r="I9" s="38"/>
    </row>
    <row r="10" spans="1:9" s="3" customFormat="1" ht="12.75">
      <c r="A10" s="24" t="s">
        <v>45</v>
      </c>
      <c r="B10" s="31">
        <f>SUM(B5:B9)</f>
        <v>74</v>
      </c>
      <c r="C10" s="31">
        <f>SUM(C5:C9)</f>
        <v>9</v>
      </c>
      <c r="D10" s="28">
        <f>SUM(D5:D9)</f>
        <v>83</v>
      </c>
      <c r="E10" s="32"/>
      <c r="F10" s="41">
        <f>SUM(F5:F9)</f>
        <v>54</v>
      </c>
      <c r="G10" s="33">
        <f>SUM(G5:G9)</f>
        <v>55</v>
      </c>
      <c r="I10" s="39">
        <f>SUM(I5:I9)</f>
        <v>0</v>
      </c>
    </row>
    <row r="11" spans="1:9" ht="8.25" customHeight="1">
      <c r="A11" s="59"/>
      <c r="B11" s="57"/>
      <c r="C11" s="57"/>
      <c r="D11" s="57"/>
      <c r="E11" s="43"/>
      <c r="F11" s="58"/>
      <c r="G11" s="57"/>
      <c r="H11" s="21"/>
      <c r="I11" s="59"/>
    </row>
    <row r="12" spans="1:9" ht="12.75">
      <c r="A12" s="49" t="s">
        <v>46</v>
      </c>
      <c r="B12" s="50">
        <v>13</v>
      </c>
      <c r="C12" s="50">
        <v>1</v>
      </c>
      <c r="D12" s="51">
        <f aca="true" t="shared" si="0" ref="D12:D18">SUM(B12:C12)</f>
        <v>14</v>
      </c>
      <c r="E12" s="29"/>
      <c r="F12" s="52">
        <v>12</v>
      </c>
      <c r="G12" s="30">
        <v>13</v>
      </c>
      <c r="I12" s="54"/>
    </row>
    <row r="13" spans="1:9" ht="12.75">
      <c r="A13" s="23" t="s">
        <v>47</v>
      </c>
      <c r="B13" s="27">
        <v>9</v>
      </c>
      <c r="C13" s="27"/>
      <c r="D13" s="37">
        <f t="shared" si="0"/>
        <v>9</v>
      </c>
      <c r="E13" s="29"/>
      <c r="F13" s="41">
        <v>12</v>
      </c>
      <c r="G13" s="30">
        <v>6</v>
      </c>
      <c r="I13" s="38"/>
    </row>
    <row r="14" spans="1:9" ht="12.75">
      <c r="A14" s="23" t="s">
        <v>92</v>
      </c>
      <c r="B14" s="27">
        <v>8</v>
      </c>
      <c r="C14" s="27"/>
      <c r="D14" s="37">
        <f t="shared" si="0"/>
        <v>8</v>
      </c>
      <c r="E14" s="29"/>
      <c r="F14" s="41">
        <v>13</v>
      </c>
      <c r="G14" s="30">
        <v>12</v>
      </c>
      <c r="I14" s="38"/>
    </row>
    <row r="15" spans="1:9" ht="12.75">
      <c r="A15" s="23" t="s">
        <v>48</v>
      </c>
      <c r="B15" s="27">
        <v>20</v>
      </c>
      <c r="C15" s="27"/>
      <c r="D15" s="37">
        <f t="shared" si="0"/>
        <v>20</v>
      </c>
      <c r="E15" s="29"/>
      <c r="F15" s="41">
        <v>21</v>
      </c>
      <c r="G15" s="30">
        <v>24</v>
      </c>
      <c r="I15" s="38"/>
    </row>
    <row r="16" spans="1:9" ht="12.75">
      <c r="A16" s="23" t="s">
        <v>82</v>
      </c>
      <c r="B16" s="27">
        <v>1</v>
      </c>
      <c r="C16" s="27">
        <v>1</v>
      </c>
      <c r="D16" s="37">
        <f t="shared" si="0"/>
        <v>2</v>
      </c>
      <c r="E16" s="29"/>
      <c r="F16" s="41">
        <v>2</v>
      </c>
      <c r="G16" s="30">
        <v>1</v>
      </c>
      <c r="I16" s="38"/>
    </row>
    <row r="17" spans="1:9" ht="12.75">
      <c r="A17" s="23" t="s">
        <v>49</v>
      </c>
      <c r="B17" s="27">
        <v>6</v>
      </c>
      <c r="C17" s="27"/>
      <c r="D17" s="37">
        <f t="shared" si="0"/>
        <v>6</v>
      </c>
      <c r="E17" s="29"/>
      <c r="F17" s="41">
        <v>5</v>
      </c>
      <c r="G17" s="30">
        <v>5</v>
      </c>
      <c r="I17" s="38"/>
    </row>
    <row r="18" spans="1:9" ht="12.75">
      <c r="A18" s="23" t="s">
        <v>50</v>
      </c>
      <c r="B18" s="27">
        <v>2</v>
      </c>
      <c r="C18" s="27"/>
      <c r="D18" s="37">
        <f t="shared" si="0"/>
        <v>2</v>
      </c>
      <c r="E18" s="29"/>
      <c r="F18" s="41">
        <v>2</v>
      </c>
      <c r="G18" s="30">
        <v>2</v>
      </c>
      <c r="I18" s="38"/>
    </row>
    <row r="19" spans="1:9" s="3" customFormat="1" ht="12.75">
      <c r="A19" s="24" t="s">
        <v>51</v>
      </c>
      <c r="B19" s="31">
        <f>SUM(B12:B18)</f>
        <v>59</v>
      </c>
      <c r="C19" s="31">
        <f>SUM(C12:C18)</f>
        <v>2</v>
      </c>
      <c r="D19" s="28">
        <f>SUM(D12:D18)</f>
        <v>61</v>
      </c>
      <c r="E19" s="32"/>
      <c r="F19" s="41">
        <f>SUM(F12:F18)</f>
        <v>67</v>
      </c>
      <c r="G19" s="33">
        <f>SUM(G12:G18)</f>
        <v>63</v>
      </c>
      <c r="I19" s="39">
        <f>SUM(I12:I18)</f>
        <v>0</v>
      </c>
    </row>
    <row r="20" spans="1:9" ht="8.25" customHeight="1">
      <c r="A20" s="59"/>
      <c r="B20" s="57"/>
      <c r="C20" s="57"/>
      <c r="D20" s="57"/>
      <c r="E20" s="43"/>
      <c r="F20" s="63"/>
      <c r="G20" s="57"/>
      <c r="H20" s="21"/>
      <c r="I20" s="59"/>
    </row>
    <row r="21" spans="1:9" ht="12.75">
      <c r="A21" s="49" t="s">
        <v>52</v>
      </c>
      <c r="B21" s="50">
        <v>44</v>
      </c>
      <c r="C21" s="50">
        <v>3</v>
      </c>
      <c r="D21" s="51">
        <f aca="true" t="shared" si="1" ref="D21:D29">SUM(B21:C21)</f>
        <v>47</v>
      </c>
      <c r="E21" s="29"/>
      <c r="F21" s="52">
        <v>50</v>
      </c>
      <c r="G21" s="30">
        <v>65</v>
      </c>
      <c r="H21" s="69"/>
      <c r="I21" s="54"/>
    </row>
    <row r="22" spans="1:9" ht="12.75">
      <c r="A22" s="23" t="s">
        <v>53</v>
      </c>
      <c r="B22" s="27">
        <v>6</v>
      </c>
      <c r="C22" s="27"/>
      <c r="D22" s="51">
        <f t="shared" si="1"/>
        <v>6</v>
      </c>
      <c r="E22" s="29"/>
      <c r="F22" s="41">
        <v>5</v>
      </c>
      <c r="G22" s="30">
        <v>4</v>
      </c>
      <c r="H22" s="69"/>
      <c r="I22" s="38"/>
    </row>
    <row r="23" spans="1:9" ht="12.75">
      <c r="A23" s="23" t="s">
        <v>54</v>
      </c>
      <c r="B23" s="27">
        <v>4</v>
      </c>
      <c r="C23" s="27">
        <v>1</v>
      </c>
      <c r="D23" s="51">
        <f t="shared" si="1"/>
        <v>5</v>
      </c>
      <c r="E23" s="29"/>
      <c r="F23" s="41">
        <v>12</v>
      </c>
      <c r="G23" s="30">
        <v>12</v>
      </c>
      <c r="H23" s="69"/>
      <c r="I23" s="38"/>
    </row>
    <row r="24" spans="1:9" ht="12.75">
      <c r="A24" s="23" t="s">
        <v>55</v>
      </c>
      <c r="B24" s="27">
        <v>10</v>
      </c>
      <c r="C24" s="27">
        <v>6</v>
      </c>
      <c r="D24" s="51">
        <f t="shared" si="1"/>
        <v>16</v>
      </c>
      <c r="E24" s="29"/>
      <c r="F24" s="41">
        <v>15</v>
      </c>
      <c r="G24" s="30">
        <v>18</v>
      </c>
      <c r="H24" s="69"/>
      <c r="I24" s="38"/>
    </row>
    <row r="25" spans="1:9" ht="12.75">
      <c r="A25" s="23" t="s">
        <v>56</v>
      </c>
      <c r="B25" s="27">
        <v>19</v>
      </c>
      <c r="C25" s="27"/>
      <c r="D25" s="51">
        <f t="shared" si="1"/>
        <v>19</v>
      </c>
      <c r="E25" s="29"/>
      <c r="F25" s="41">
        <v>7</v>
      </c>
      <c r="G25" s="30">
        <v>20</v>
      </c>
      <c r="H25" s="69"/>
      <c r="I25" s="38"/>
    </row>
    <row r="26" spans="1:9" ht="12.75">
      <c r="A26" s="23" t="s">
        <v>57</v>
      </c>
      <c r="B26" s="27">
        <v>6</v>
      </c>
      <c r="C26" s="27"/>
      <c r="D26" s="51">
        <f t="shared" si="1"/>
        <v>6</v>
      </c>
      <c r="E26" s="29"/>
      <c r="F26" s="41">
        <v>8</v>
      </c>
      <c r="G26" s="30">
        <v>10</v>
      </c>
      <c r="H26" s="69"/>
      <c r="I26" s="38"/>
    </row>
    <row r="27" spans="1:9" ht="12.75">
      <c r="A27" s="23" t="s">
        <v>58</v>
      </c>
      <c r="B27" s="27">
        <v>4</v>
      </c>
      <c r="C27" s="27"/>
      <c r="D27" s="51">
        <f t="shared" si="1"/>
        <v>4</v>
      </c>
      <c r="E27" s="29"/>
      <c r="F27" s="41">
        <v>6</v>
      </c>
      <c r="G27" s="30">
        <v>2</v>
      </c>
      <c r="H27" s="69"/>
      <c r="I27" s="38"/>
    </row>
    <row r="28" spans="1:9" ht="12.75">
      <c r="A28" s="23" t="s">
        <v>93</v>
      </c>
      <c r="B28" s="27">
        <v>108</v>
      </c>
      <c r="C28" s="27">
        <v>5</v>
      </c>
      <c r="D28" s="51">
        <f t="shared" si="1"/>
        <v>113</v>
      </c>
      <c r="E28" s="29"/>
      <c r="F28" s="41">
        <v>92</v>
      </c>
      <c r="G28" s="30">
        <v>79</v>
      </c>
      <c r="H28" s="69"/>
      <c r="I28" s="38"/>
    </row>
    <row r="29" spans="1:9" ht="12.75">
      <c r="A29" s="23" t="s">
        <v>59</v>
      </c>
      <c r="B29" s="27">
        <v>18</v>
      </c>
      <c r="C29" s="27"/>
      <c r="D29" s="51">
        <f t="shared" si="1"/>
        <v>18</v>
      </c>
      <c r="E29" s="29"/>
      <c r="F29" s="41">
        <v>20</v>
      </c>
      <c r="G29" s="30">
        <v>19</v>
      </c>
      <c r="H29" s="69"/>
      <c r="I29" s="38"/>
    </row>
    <row r="30" spans="1:9" s="3" customFormat="1" ht="12.75">
      <c r="A30" s="24" t="s">
        <v>60</v>
      </c>
      <c r="B30" s="31">
        <f>SUM(B21:B29)</f>
        <v>219</v>
      </c>
      <c r="C30" s="31">
        <f>SUM(C21:C29)</f>
        <v>15</v>
      </c>
      <c r="D30" s="28">
        <f>SUM(D21:D29)</f>
        <v>234</v>
      </c>
      <c r="E30" s="32"/>
      <c r="F30" s="41">
        <f>SUM(F21:F29)</f>
        <v>215</v>
      </c>
      <c r="G30" s="33">
        <f>SUM(G21:G29)</f>
        <v>229</v>
      </c>
      <c r="I30" s="39">
        <f>SUM(I21:I29)</f>
        <v>0</v>
      </c>
    </row>
    <row r="31" spans="2:7" s="25" customFormat="1" ht="12.75">
      <c r="B31" s="32"/>
      <c r="C31" s="32"/>
      <c r="D31" s="32"/>
      <c r="E31" s="32"/>
      <c r="F31" s="32"/>
      <c r="G31" s="34"/>
    </row>
    <row r="32" spans="1:9" s="3" customFormat="1" ht="12.75">
      <c r="A32" s="24" t="s">
        <v>61</v>
      </c>
      <c r="B32" s="31">
        <f>B30+B19+B10</f>
        <v>352</v>
      </c>
      <c r="C32" s="31">
        <f>C30+C19+C10</f>
        <v>26</v>
      </c>
      <c r="D32" s="28">
        <f>D30+D19+D10</f>
        <v>378</v>
      </c>
      <c r="E32" s="32"/>
      <c r="F32" s="42">
        <f>F30+F19+F10</f>
        <v>336</v>
      </c>
      <c r="G32" s="33">
        <f>G30+G19+G10</f>
        <v>347</v>
      </c>
      <c r="I32" s="39">
        <f>I30+I19+I10</f>
        <v>0</v>
      </c>
    </row>
    <row r="34" spans="1:9" ht="12.75">
      <c r="A34" s="24" t="s">
        <v>69</v>
      </c>
      <c r="B34" s="27">
        <v>117</v>
      </c>
      <c r="C34" s="27"/>
      <c r="D34" s="37">
        <f>SUM(B34:C34)</f>
        <v>117</v>
      </c>
      <c r="E34" s="29"/>
      <c r="F34" s="41">
        <v>127</v>
      </c>
      <c r="G34" s="30">
        <v>122</v>
      </c>
      <c r="I34" s="38"/>
    </row>
    <row r="35" spans="1:9" ht="12.75">
      <c r="A35" s="20"/>
      <c r="B35" s="29"/>
      <c r="C35" s="29"/>
      <c r="D35" s="43"/>
      <c r="E35" s="43"/>
      <c r="F35" s="34"/>
      <c r="G35" s="43"/>
      <c r="H35" s="5"/>
      <c r="I35" s="43"/>
    </row>
    <row r="36" ht="12.75">
      <c r="A36" s="5" t="s">
        <v>107</v>
      </c>
    </row>
    <row r="37" ht="12.75">
      <c r="A37" s="5" t="s">
        <v>108</v>
      </c>
    </row>
    <row r="38" spans="1:4" ht="12.75">
      <c r="A38" s="5" t="s">
        <v>62</v>
      </c>
      <c r="D38" s="35"/>
    </row>
    <row r="39" ht="12.75">
      <c r="A39" s="5" t="s">
        <v>67</v>
      </c>
    </row>
    <row r="40" ht="12.75">
      <c r="A40" s="5" t="s">
        <v>106</v>
      </c>
    </row>
    <row r="41" ht="12.75">
      <c r="A41" s="6" t="s">
        <v>64</v>
      </c>
    </row>
    <row r="42" ht="12.75">
      <c r="A42" s="6" t="s">
        <v>70</v>
      </c>
    </row>
    <row r="43" ht="12.75">
      <c r="A43" s="6" t="s">
        <v>86</v>
      </c>
    </row>
    <row r="44" ht="12.75">
      <c r="A44" s="6" t="s">
        <v>109</v>
      </c>
    </row>
  </sheetData>
  <mergeCells count="3">
    <mergeCell ref="F3:G3"/>
    <mergeCell ref="E1:F1"/>
    <mergeCell ref="H1:I1"/>
  </mergeCells>
  <printOptions horizontalCentered="1"/>
  <pageMargins left="0.3937007874015748" right="0.3937007874015748" top="0.984251968503937" bottom="0.3937007874015748" header="0.3937007874015748" footer="0.2362204724409449"/>
  <pageSetup fitToHeight="1" fitToWidth="1" horizontalDpi="600" verticalDpi="600" orientation="landscape" paperSize="9" scale="85" r:id="rId2"/>
  <headerFooter alignWithMargins="0">
    <oddHeader>&amp;L&amp;"Arial,Regular"Planning Office&amp;C&amp;"Arial,Bold"&amp;14Student Intakes and Populations 2009-10&amp;R&amp;G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 topLeftCell="A1">
      <selection activeCell="A1" sqref="A1"/>
    </sheetView>
  </sheetViews>
  <sheetFormatPr defaultColWidth="9.00390625" defaultRowHeight="15.75"/>
  <cols>
    <col min="1" max="1" width="32.75390625" style="6" customWidth="1"/>
    <col min="2" max="4" width="12.50390625" style="6" customWidth="1"/>
    <col min="5" max="5" width="3.00390625" style="20" customWidth="1"/>
    <col min="6" max="6" width="12.50390625" style="3" customWidth="1"/>
    <col min="7" max="7" width="12.50390625" style="6" customWidth="1"/>
    <col min="8" max="8" width="3.00390625" style="6" customWidth="1"/>
    <col min="9" max="9" width="12.50390625" style="6" customWidth="1"/>
    <col min="10" max="16384" width="9.00390625" style="6" customWidth="1"/>
  </cols>
  <sheetData>
    <row r="1" spans="1:9" ht="18">
      <c r="A1" s="72" t="s">
        <v>87</v>
      </c>
      <c r="B1" s="15"/>
      <c r="C1" s="15"/>
      <c r="D1" s="15"/>
      <c r="E1" s="15"/>
      <c r="F1" s="73"/>
      <c r="G1" s="79"/>
      <c r="H1" s="83" t="str">
        <f>'Intake UG UKEU'!I1</f>
        <v>05.10.09</v>
      </c>
      <c r="I1" s="85"/>
    </row>
    <row r="3" spans="1:7" ht="15.75">
      <c r="A3"/>
      <c r="B3"/>
      <c r="F3" s="90" t="s">
        <v>34</v>
      </c>
      <c r="G3" s="90"/>
    </row>
    <row r="4" spans="1:9" ht="57" customHeight="1">
      <c r="A4" s="64" t="s">
        <v>35</v>
      </c>
      <c r="B4" s="65" t="s">
        <v>36</v>
      </c>
      <c r="C4" s="46" t="s">
        <v>37</v>
      </c>
      <c r="D4" s="26" t="s">
        <v>38</v>
      </c>
      <c r="E4" s="67"/>
      <c r="F4" s="22" t="s">
        <v>85</v>
      </c>
      <c r="G4" s="36" t="s">
        <v>83</v>
      </c>
      <c r="H4" s="3"/>
      <c r="I4" s="68" t="s">
        <v>39</v>
      </c>
    </row>
    <row r="5" spans="1:9" ht="12.75">
      <c r="A5" s="23" t="s">
        <v>40</v>
      </c>
      <c r="B5" s="27">
        <v>8</v>
      </c>
      <c r="C5" s="27">
        <v>1</v>
      </c>
      <c r="D5" s="37">
        <f>SUM(B5:C5)</f>
        <v>9</v>
      </c>
      <c r="E5" s="29"/>
      <c r="F5" s="41">
        <v>15</v>
      </c>
      <c r="G5" s="30">
        <v>13</v>
      </c>
      <c r="I5" s="38"/>
    </row>
    <row r="6" spans="1:9" ht="12.75">
      <c r="A6" s="23" t="s">
        <v>41</v>
      </c>
      <c r="B6" s="27">
        <v>22</v>
      </c>
      <c r="C6" s="27">
        <v>2</v>
      </c>
      <c r="D6" s="37">
        <f>SUM(B6:C6)</f>
        <v>24</v>
      </c>
      <c r="E6" s="29"/>
      <c r="F6" s="41">
        <v>20</v>
      </c>
      <c r="G6" s="30">
        <v>27</v>
      </c>
      <c r="I6" s="38"/>
    </row>
    <row r="7" spans="1:9" ht="12.75">
      <c r="A7" s="23" t="s">
        <v>42</v>
      </c>
      <c r="B7" s="27">
        <v>48</v>
      </c>
      <c r="C7" s="27">
        <v>14</v>
      </c>
      <c r="D7" s="37">
        <f>SUM(B7:C7)</f>
        <v>62</v>
      </c>
      <c r="E7" s="29"/>
      <c r="F7" s="41">
        <v>70</v>
      </c>
      <c r="G7" s="30">
        <v>74</v>
      </c>
      <c r="I7" s="38"/>
    </row>
    <row r="8" spans="1:9" ht="12.75">
      <c r="A8" s="23" t="s">
        <v>43</v>
      </c>
      <c r="B8" s="27">
        <v>31</v>
      </c>
      <c r="C8" s="27">
        <v>4</v>
      </c>
      <c r="D8" s="37">
        <f>SUM(B8:C8)</f>
        <v>35</v>
      </c>
      <c r="E8" s="29"/>
      <c r="F8" s="41">
        <v>40</v>
      </c>
      <c r="G8" s="30">
        <v>34</v>
      </c>
      <c r="I8" s="38"/>
    </row>
    <row r="9" spans="1:9" ht="12.75">
      <c r="A9" s="23" t="s">
        <v>44</v>
      </c>
      <c r="B9" s="27">
        <v>27</v>
      </c>
      <c r="C9" s="27">
        <v>6</v>
      </c>
      <c r="D9" s="37">
        <f>SUM(B9:C9)</f>
        <v>33</v>
      </c>
      <c r="E9" s="29"/>
      <c r="F9" s="41">
        <v>30</v>
      </c>
      <c r="G9" s="30">
        <v>26</v>
      </c>
      <c r="I9" s="38"/>
    </row>
    <row r="10" spans="1:9" s="3" customFormat="1" ht="12.75">
      <c r="A10" s="24" t="s">
        <v>45</v>
      </c>
      <c r="B10" s="31">
        <f>SUM(B5:B9)</f>
        <v>136</v>
      </c>
      <c r="C10" s="31">
        <f>SUM(C5:C9)</f>
        <v>27</v>
      </c>
      <c r="D10" s="28">
        <f>SUM(D5:D9)</f>
        <v>163</v>
      </c>
      <c r="E10" s="32"/>
      <c r="F10" s="41">
        <f>SUM(F5:F9)</f>
        <v>175</v>
      </c>
      <c r="G10" s="33">
        <f>SUM(G5:G9)</f>
        <v>174</v>
      </c>
      <c r="I10" s="39">
        <f>SUM(I5:I9)</f>
        <v>0</v>
      </c>
    </row>
    <row r="11" spans="1:9" ht="8.25" customHeight="1">
      <c r="A11" s="59"/>
      <c r="B11" s="57"/>
      <c r="C11" s="57"/>
      <c r="D11" s="57"/>
      <c r="E11" s="43"/>
      <c r="F11" s="58"/>
      <c r="G11" s="57"/>
      <c r="H11" s="21"/>
      <c r="I11" s="59"/>
    </row>
    <row r="12" spans="1:9" ht="12.75">
      <c r="A12" s="49" t="s">
        <v>46</v>
      </c>
      <c r="B12" s="50">
        <v>25</v>
      </c>
      <c r="C12" s="50">
        <v>4</v>
      </c>
      <c r="D12" s="51">
        <f aca="true" t="shared" si="0" ref="D12:D18">SUM(B12:C12)</f>
        <v>29</v>
      </c>
      <c r="E12" s="29"/>
      <c r="F12" s="52">
        <v>35</v>
      </c>
      <c r="G12" s="30">
        <v>28</v>
      </c>
      <c r="I12" s="54"/>
    </row>
    <row r="13" spans="1:9" ht="12.75">
      <c r="A13" s="23" t="s">
        <v>47</v>
      </c>
      <c r="B13" s="27">
        <v>32</v>
      </c>
      <c r="C13" s="27">
        <v>2</v>
      </c>
      <c r="D13" s="37">
        <f t="shared" si="0"/>
        <v>34</v>
      </c>
      <c r="E13" s="29"/>
      <c r="F13" s="41">
        <v>35</v>
      </c>
      <c r="G13" s="30">
        <v>31</v>
      </c>
      <c r="I13" s="38"/>
    </row>
    <row r="14" spans="1:9" ht="12.75">
      <c r="A14" s="23" t="s">
        <v>92</v>
      </c>
      <c r="B14" s="27">
        <v>3</v>
      </c>
      <c r="C14" s="27"/>
      <c r="D14" s="37">
        <f t="shared" si="0"/>
        <v>3</v>
      </c>
      <c r="E14" s="29"/>
      <c r="F14" s="41">
        <v>11</v>
      </c>
      <c r="G14" s="30">
        <v>12</v>
      </c>
      <c r="I14" s="38"/>
    </row>
    <row r="15" spans="1:9" ht="12.75">
      <c r="A15" s="23" t="s">
        <v>48</v>
      </c>
      <c r="B15" s="27">
        <v>11</v>
      </c>
      <c r="C15" s="27">
        <v>1</v>
      </c>
      <c r="D15" s="37">
        <f t="shared" si="0"/>
        <v>12</v>
      </c>
      <c r="E15" s="29"/>
      <c r="F15" s="41">
        <v>22</v>
      </c>
      <c r="G15" s="30">
        <v>12</v>
      </c>
      <c r="I15" s="38"/>
    </row>
    <row r="16" spans="1:9" ht="12.75">
      <c r="A16" s="23" t="s">
        <v>82</v>
      </c>
      <c r="B16" s="27">
        <v>47</v>
      </c>
      <c r="C16" s="27">
        <v>2</v>
      </c>
      <c r="D16" s="37">
        <f t="shared" si="0"/>
        <v>49</v>
      </c>
      <c r="E16" s="29"/>
      <c r="F16" s="41">
        <v>40</v>
      </c>
      <c r="G16" s="30">
        <v>28</v>
      </c>
      <c r="I16" s="38"/>
    </row>
    <row r="17" spans="1:9" ht="12.75">
      <c r="A17" s="23" t="s">
        <v>49</v>
      </c>
      <c r="B17" s="27">
        <v>13</v>
      </c>
      <c r="C17" s="27">
        <v>4</v>
      </c>
      <c r="D17" s="37">
        <f t="shared" si="0"/>
        <v>17</v>
      </c>
      <c r="E17" s="29"/>
      <c r="F17" s="41">
        <v>13</v>
      </c>
      <c r="G17" s="30">
        <v>12</v>
      </c>
      <c r="I17" s="38"/>
    </row>
    <row r="18" spans="1:9" ht="12.75">
      <c r="A18" s="23" t="s">
        <v>50</v>
      </c>
      <c r="B18" s="27">
        <v>4</v>
      </c>
      <c r="C18" s="27"/>
      <c r="D18" s="37">
        <f t="shared" si="0"/>
        <v>4</v>
      </c>
      <c r="E18" s="29"/>
      <c r="F18" s="41">
        <v>2</v>
      </c>
      <c r="G18" s="30">
        <v>0</v>
      </c>
      <c r="I18" s="38"/>
    </row>
    <row r="19" spans="1:9" s="3" customFormat="1" ht="12.75">
      <c r="A19" s="24" t="s">
        <v>51</v>
      </c>
      <c r="B19" s="31">
        <f>SUM(B12:B18)</f>
        <v>135</v>
      </c>
      <c r="C19" s="31">
        <f>SUM(C12:C18)</f>
        <v>13</v>
      </c>
      <c r="D19" s="28">
        <f>SUM(D12:D18)</f>
        <v>148</v>
      </c>
      <c r="E19" s="32"/>
      <c r="F19" s="41">
        <f>SUM(F12:F18)</f>
        <v>158</v>
      </c>
      <c r="G19" s="33">
        <f>SUM(G12:G18)</f>
        <v>123</v>
      </c>
      <c r="I19" s="39">
        <f>SUM(I12:I18)</f>
        <v>0</v>
      </c>
    </row>
    <row r="20" spans="1:9" ht="8.25" customHeight="1">
      <c r="A20" s="59"/>
      <c r="B20" s="57"/>
      <c r="C20" s="57"/>
      <c r="D20" s="57"/>
      <c r="E20" s="43"/>
      <c r="F20" s="63"/>
      <c r="G20" s="57"/>
      <c r="H20" s="21"/>
      <c r="I20" s="59"/>
    </row>
    <row r="21" spans="1:9" ht="12.75">
      <c r="A21" s="49" t="s">
        <v>52</v>
      </c>
      <c r="B21" s="50">
        <v>233</v>
      </c>
      <c r="C21" s="50">
        <v>21</v>
      </c>
      <c r="D21" s="51">
        <f aca="true" t="shared" si="1" ref="D21:D29">SUM(B21:C21)</f>
        <v>254</v>
      </c>
      <c r="E21" s="29"/>
      <c r="F21" s="52">
        <v>250</v>
      </c>
      <c r="G21" s="30">
        <v>307</v>
      </c>
      <c r="H21" s="69"/>
      <c r="I21" s="54"/>
    </row>
    <row r="22" spans="1:9" ht="12.75">
      <c r="A22" s="23" t="s">
        <v>53</v>
      </c>
      <c r="B22" s="27">
        <v>7</v>
      </c>
      <c r="C22" s="27">
        <v>1</v>
      </c>
      <c r="D22" s="37">
        <f t="shared" si="1"/>
        <v>8</v>
      </c>
      <c r="E22" s="29"/>
      <c r="F22" s="41">
        <v>8</v>
      </c>
      <c r="G22" s="30">
        <v>10</v>
      </c>
      <c r="H22" s="69"/>
      <c r="I22" s="38"/>
    </row>
    <row r="23" spans="1:9" ht="12.75">
      <c r="A23" s="23" t="s">
        <v>54</v>
      </c>
      <c r="B23" s="27">
        <v>101</v>
      </c>
      <c r="C23" s="27">
        <v>8</v>
      </c>
      <c r="D23" s="37">
        <f t="shared" si="1"/>
        <v>109</v>
      </c>
      <c r="E23" s="29"/>
      <c r="F23" s="41">
        <v>120</v>
      </c>
      <c r="G23" s="30">
        <v>100</v>
      </c>
      <c r="H23" s="69"/>
      <c r="I23" s="38"/>
    </row>
    <row r="24" spans="1:9" ht="12.75">
      <c r="A24" s="23" t="s">
        <v>55</v>
      </c>
      <c r="B24" s="27">
        <v>1</v>
      </c>
      <c r="C24" s="27">
        <v>1</v>
      </c>
      <c r="D24" s="37">
        <f t="shared" si="1"/>
        <v>2</v>
      </c>
      <c r="E24" s="29"/>
      <c r="F24" s="41">
        <v>5</v>
      </c>
      <c r="G24" s="30">
        <v>3</v>
      </c>
      <c r="H24" s="69"/>
      <c r="I24" s="38"/>
    </row>
    <row r="25" spans="1:9" ht="12.75">
      <c r="A25" s="23" t="s">
        <v>56</v>
      </c>
      <c r="B25" s="27">
        <v>7</v>
      </c>
      <c r="C25" s="27">
        <v>2</v>
      </c>
      <c r="D25" s="37">
        <f t="shared" si="1"/>
        <v>9</v>
      </c>
      <c r="E25" s="29"/>
      <c r="F25" s="41">
        <v>5</v>
      </c>
      <c r="G25" s="30">
        <v>13</v>
      </c>
      <c r="H25" s="69"/>
      <c r="I25" s="38"/>
    </row>
    <row r="26" spans="1:9" ht="12.75">
      <c r="A26" s="23" t="s">
        <v>57</v>
      </c>
      <c r="B26" s="27">
        <v>14</v>
      </c>
      <c r="C26" s="27"/>
      <c r="D26" s="37">
        <f t="shared" si="1"/>
        <v>14</v>
      </c>
      <c r="E26" s="29"/>
      <c r="F26" s="41">
        <v>8</v>
      </c>
      <c r="G26" s="30">
        <v>3</v>
      </c>
      <c r="H26" s="69"/>
      <c r="I26" s="38"/>
    </row>
    <row r="27" spans="1:9" ht="12.75">
      <c r="A27" s="23" t="s">
        <v>58</v>
      </c>
      <c r="B27" s="27">
        <v>3</v>
      </c>
      <c r="C27" s="27"/>
      <c r="D27" s="37">
        <f t="shared" si="1"/>
        <v>3</v>
      </c>
      <c r="E27" s="29"/>
      <c r="F27" s="41">
        <v>10</v>
      </c>
      <c r="G27" s="30">
        <v>1</v>
      </c>
      <c r="H27" s="69"/>
      <c r="I27" s="38"/>
    </row>
    <row r="28" spans="1:9" ht="12.75">
      <c r="A28" s="23" t="s">
        <v>93</v>
      </c>
      <c r="B28" s="27">
        <v>34</v>
      </c>
      <c r="C28" s="27">
        <v>5</v>
      </c>
      <c r="D28" s="37">
        <f t="shared" si="1"/>
        <v>39</v>
      </c>
      <c r="E28" s="29"/>
      <c r="F28" s="41">
        <v>54</v>
      </c>
      <c r="G28" s="30">
        <v>45</v>
      </c>
      <c r="H28" s="69"/>
      <c r="I28" s="38"/>
    </row>
    <row r="29" spans="1:9" ht="12.75">
      <c r="A29" s="23" t="s">
        <v>59</v>
      </c>
      <c r="B29" s="27">
        <v>14</v>
      </c>
      <c r="C29" s="27">
        <v>4</v>
      </c>
      <c r="D29" s="37">
        <f t="shared" si="1"/>
        <v>18</v>
      </c>
      <c r="E29" s="29"/>
      <c r="F29" s="41">
        <v>35</v>
      </c>
      <c r="G29" s="30">
        <v>22</v>
      </c>
      <c r="H29" s="69"/>
      <c r="I29" s="38"/>
    </row>
    <row r="30" spans="1:9" s="3" customFormat="1" ht="12.75">
      <c r="A30" s="24" t="s">
        <v>60</v>
      </c>
      <c r="B30" s="31">
        <f>SUM(B21:B29)</f>
        <v>414</v>
      </c>
      <c r="C30" s="31">
        <f>SUM(C21:C29)</f>
        <v>42</v>
      </c>
      <c r="D30" s="28">
        <f>SUM(D21:D29)</f>
        <v>456</v>
      </c>
      <c r="E30" s="32"/>
      <c r="F30" s="41">
        <f>SUM(F21:F29)</f>
        <v>495</v>
      </c>
      <c r="G30" s="33">
        <f>SUM(G21:G29)</f>
        <v>504</v>
      </c>
      <c r="I30" s="39">
        <f>SUM(I21:I29)</f>
        <v>0</v>
      </c>
    </row>
    <row r="31" spans="2:7" s="25" customFormat="1" ht="12.75">
      <c r="B31" s="32"/>
      <c r="C31" s="32"/>
      <c r="D31" s="32"/>
      <c r="E31" s="32"/>
      <c r="F31" s="32"/>
      <c r="G31" s="34"/>
    </row>
    <row r="32" spans="1:9" s="3" customFormat="1" ht="12.75">
      <c r="A32" s="24" t="s">
        <v>61</v>
      </c>
      <c r="B32" s="31">
        <f>B30+B19+B10</f>
        <v>685</v>
      </c>
      <c r="C32" s="31">
        <f>C30+C19+C10</f>
        <v>82</v>
      </c>
      <c r="D32" s="28">
        <f>D30+D19+D10</f>
        <v>767</v>
      </c>
      <c r="E32" s="32"/>
      <c r="F32" s="42">
        <f>F30+F19+F10</f>
        <v>828</v>
      </c>
      <c r="G32" s="33">
        <f>G30+G19+G10</f>
        <v>801</v>
      </c>
      <c r="I32" s="39">
        <f>I30+I19+I10</f>
        <v>0</v>
      </c>
    </row>
    <row r="34" spans="1:9" ht="12.75">
      <c r="A34" s="24" t="s">
        <v>69</v>
      </c>
      <c r="B34" s="27">
        <v>3</v>
      </c>
      <c r="C34" s="27"/>
      <c r="D34" s="37">
        <f>SUM(B34:C34)</f>
        <v>3</v>
      </c>
      <c r="E34" s="29"/>
      <c r="F34" s="41"/>
      <c r="G34" s="30"/>
      <c r="I34" s="38"/>
    </row>
    <row r="35" spans="1:9" ht="12.75">
      <c r="A35" s="20"/>
      <c r="B35" s="29"/>
      <c r="C35" s="29"/>
      <c r="D35" s="43"/>
      <c r="E35" s="43"/>
      <c r="F35" s="34"/>
      <c r="G35" s="43"/>
      <c r="H35" s="5"/>
      <c r="I35" s="43"/>
    </row>
    <row r="36" ht="12.75">
      <c r="A36" s="5" t="s">
        <v>107</v>
      </c>
    </row>
    <row r="37" ht="12.75">
      <c r="A37" s="5" t="s">
        <v>108</v>
      </c>
    </row>
    <row r="38" spans="1:4" ht="12.75">
      <c r="A38" s="5" t="s">
        <v>62</v>
      </c>
      <c r="D38" s="35"/>
    </row>
    <row r="39" ht="12.75">
      <c r="A39" s="5" t="s">
        <v>67</v>
      </c>
    </row>
    <row r="40" ht="12.75">
      <c r="A40" s="5" t="s">
        <v>106</v>
      </c>
    </row>
    <row r="41" ht="12.75">
      <c r="A41" s="6" t="s">
        <v>64</v>
      </c>
    </row>
    <row r="42" ht="12.75">
      <c r="A42" s="6" t="s">
        <v>70</v>
      </c>
    </row>
    <row r="43" ht="12.75">
      <c r="A43" s="6" t="s">
        <v>86</v>
      </c>
    </row>
    <row r="44" ht="12.75">
      <c r="A44" s="6" t="s">
        <v>109</v>
      </c>
    </row>
  </sheetData>
  <mergeCells count="2">
    <mergeCell ref="F3:G3"/>
    <mergeCell ref="H1:I1"/>
  </mergeCells>
  <printOptions horizontalCentered="1"/>
  <pageMargins left="0.3937007874015748" right="0.3937007874015748" top="0.984251968503937" bottom="0.3937007874015748" header="0.3937007874015748" footer="0.2362204724409449"/>
  <pageSetup fitToHeight="1" fitToWidth="1" horizontalDpi="600" verticalDpi="600" orientation="landscape" paperSize="9" scale="85" r:id="rId2"/>
  <headerFooter alignWithMargins="0">
    <oddHeader>&amp;L&amp;"Arial,Regular"Planning Office&amp;C&amp;"Arial,Bold"&amp;14Student Intakes and Populations 2009-10&amp;R&amp;G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 topLeftCell="A1">
      <selection activeCell="H1" sqref="A1:I1"/>
    </sheetView>
  </sheetViews>
  <sheetFormatPr defaultColWidth="9.00390625" defaultRowHeight="15.75"/>
  <cols>
    <col min="1" max="1" width="32.75390625" style="6" customWidth="1"/>
    <col min="2" max="4" width="12.50390625" style="6" customWidth="1"/>
    <col min="5" max="5" width="3.00390625" style="20" customWidth="1"/>
    <col min="6" max="6" width="12.50390625" style="3" customWidth="1"/>
    <col min="7" max="7" width="12.50390625" style="6" customWidth="1"/>
    <col min="8" max="8" width="3.00390625" style="6" customWidth="1"/>
    <col min="9" max="9" width="12.50390625" style="6" customWidth="1"/>
    <col min="10" max="16384" width="9.00390625" style="6" customWidth="1"/>
  </cols>
  <sheetData>
    <row r="1" spans="1:9" ht="18">
      <c r="A1" s="72" t="s">
        <v>89</v>
      </c>
      <c r="B1" s="15"/>
      <c r="C1" s="15"/>
      <c r="D1" s="15"/>
      <c r="E1" s="15"/>
      <c r="F1" s="73"/>
      <c r="G1" s="15"/>
      <c r="H1" s="83" t="str">
        <f>'Intake UG UKEU'!I1</f>
        <v>05.10.09</v>
      </c>
      <c r="I1" s="85"/>
    </row>
    <row r="3" spans="1:7" ht="15.75">
      <c r="A3"/>
      <c r="B3"/>
      <c r="F3" s="90" t="s">
        <v>34</v>
      </c>
      <c r="G3" s="90"/>
    </row>
    <row r="4" spans="1:9" ht="57" customHeight="1">
      <c r="A4" s="64" t="s">
        <v>35</v>
      </c>
      <c r="B4" s="65" t="s">
        <v>36</v>
      </c>
      <c r="C4" s="46" t="s">
        <v>37</v>
      </c>
      <c r="D4" s="26" t="s">
        <v>38</v>
      </c>
      <c r="E4" s="67"/>
      <c r="F4" s="22" t="s">
        <v>85</v>
      </c>
      <c r="G4" s="36" t="s">
        <v>83</v>
      </c>
      <c r="H4" s="3"/>
      <c r="I4" s="68" t="s">
        <v>39</v>
      </c>
    </row>
    <row r="5" spans="1:9" ht="12.75">
      <c r="A5" s="23" t="s">
        <v>40</v>
      </c>
      <c r="B5" s="27">
        <f>'Intake PGT UKEU'!B5+'Intake PGT Int'!B5</f>
        <v>14</v>
      </c>
      <c r="C5" s="27">
        <f>'Intake PGT UKEU'!C5+'Intake PGT Int'!C5</f>
        <v>1</v>
      </c>
      <c r="D5" s="37">
        <f>SUM(B5:C5)</f>
        <v>15</v>
      </c>
      <c r="E5" s="29"/>
      <c r="F5" s="41">
        <f>'Intake PGT UKEU'!F5+'Intake PGT Int'!F5</f>
        <v>19</v>
      </c>
      <c r="G5" s="30">
        <f>'Intake PGT UKEU'!G5+'Intake PGT Int'!G5</f>
        <v>15</v>
      </c>
      <c r="I5" s="38">
        <f>'Intake PGT UKEU'!I5+'Intake PGT Int'!I5</f>
        <v>0</v>
      </c>
    </row>
    <row r="6" spans="1:9" ht="12.75">
      <c r="A6" s="23" t="s">
        <v>41</v>
      </c>
      <c r="B6" s="27">
        <f>'Intake PGT UKEU'!B6+'Intake PGT Int'!B6</f>
        <v>29</v>
      </c>
      <c r="C6" s="27">
        <f>'Intake PGT UKEU'!C6+'Intake PGT Int'!C6</f>
        <v>4</v>
      </c>
      <c r="D6" s="37">
        <f>SUM(B6:C6)</f>
        <v>33</v>
      </c>
      <c r="E6" s="29"/>
      <c r="F6" s="41">
        <f>'Intake PGT UKEU'!F6+'Intake PGT Int'!F6</f>
        <v>25</v>
      </c>
      <c r="G6" s="30">
        <f>'Intake PGT UKEU'!G6+'Intake PGT Int'!G6</f>
        <v>29</v>
      </c>
      <c r="I6" s="38">
        <f>'Intake PGT UKEU'!I6+'Intake PGT Int'!I6</f>
        <v>0</v>
      </c>
    </row>
    <row r="7" spans="1:9" ht="12.75">
      <c r="A7" s="23" t="s">
        <v>42</v>
      </c>
      <c r="B7" s="27">
        <f>'Intake PGT UKEU'!B7+'Intake PGT Int'!B7</f>
        <v>74</v>
      </c>
      <c r="C7" s="27">
        <f>'Intake PGT UKEU'!C7+'Intake PGT Int'!C7</f>
        <v>16</v>
      </c>
      <c r="D7" s="37">
        <f>SUM(B7:C7)</f>
        <v>90</v>
      </c>
      <c r="E7" s="29"/>
      <c r="F7" s="41">
        <f>'Intake PGT UKEU'!F7+'Intake PGT Int'!F7</f>
        <v>80</v>
      </c>
      <c r="G7" s="30">
        <f>'Intake PGT UKEU'!G7+'Intake PGT Int'!G7</f>
        <v>92</v>
      </c>
      <c r="I7" s="38">
        <f>'Intake PGT UKEU'!I7+'Intake PGT Int'!I7</f>
        <v>0</v>
      </c>
    </row>
    <row r="8" spans="1:9" ht="12.75">
      <c r="A8" s="23" t="s">
        <v>43</v>
      </c>
      <c r="B8" s="27">
        <f>'Intake PGT UKEU'!B8+'Intake PGT Int'!B8</f>
        <v>50</v>
      </c>
      <c r="C8" s="27">
        <f>'Intake PGT UKEU'!C8+'Intake PGT Int'!C8</f>
        <v>6</v>
      </c>
      <c r="D8" s="37">
        <f>SUM(B8:C8)</f>
        <v>56</v>
      </c>
      <c r="E8" s="29"/>
      <c r="F8" s="41">
        <f>'Intake PGT UKEU'!F8+'Intake PGT Int'!F8</f>
        <v>65</v>
      </c>
      <c r="G8" s="30">
        <f>'Intake PGT UKEU'!G8+'Intake PGT Int'!G8</f>
        <v>60</v>
      </c>
      <c r="I8" s="38">
        <f>'Intake PGT UKEU'!I8+'Intake PGT Int'!I8</f>
        <v>0</v>
      </c>
    </row>
    <row r="9" spans="1:9" ht="12.75">
      <c r="A9" s="23" t="s">
        <v>44</v>
      </c>
      <c r="B9" s="27">
        <f>'Intake PGT UKEU'!B9+'Intake PGT Int'!B9</f>
        <v>43</v>
      </c>
      <c r="C9" s="27">
        <f>'Intake PGT UKEU'!C9+'Intake PGT Int'!C9</f>
        <v>9</v>
      </c>
      <c r="D9" s="37">
        <f>SUM(B9:C9)</f>
        <v>52</v>
      </c>
      <c r="E9" s="29"/>
      <c r="F9" s="41">
        <f>'Intake PGT UKEU'!F9+'Intake PGT Int'!F9</f>
        <v>40</v>
      </c>
      <c r="G9" s="30">
        <f>'Intake PGT UKEU'!G9+'Intake PGT Int'!G9</f>
        <v>33</v>
      </c>
      <c r="I9" s="38">
        <f>'Intake PGT UKEU'!I9+'Intake PGT Int'!I9</f>
        <v>0</v>
      </c>
    </row>
    <row r="10" spans="1:9" s="3" customFormat="1" ht="12.75">
      <c r="A10" s="24" t="s">
        <v>45</v>
      </c>
      <c r="B10" s="31">
        <f>SUM(B5:B9)</f>
        <v>210</v>
      </c>
      <c r="C10" s="31">
        <f>SUM(C5:C9)</f>
        <v>36</v>
      </c>
      <c r="D10" s="28">
        <f>SUM(D5:D9)</f>
        <v>246</v>
      </c>
      <c r="E10" s="32"/>
      <c r="F10" s="41">
        <f>SUM(F5:F9)</f>
        <v>229</v>
      </c>
      <c r="G10" s="33">
        <f>SUM(G5:G9)</f>
        <v>229</v>
      </c>
      <c r="I10" s="39">
        <f>SUM(I5:I9)</f>
        <v>0</v>
      </c>
    </row>
    <row r="11" spans="1:9" ht="8.25" customHeight="1">
      <c r="A11" s="59"/>
      <c r="B11" s="57"/>
      <c r="C11" s="57"/>
      <c r="D11" s="57"/>
      <c r="E11" s="43"/>
      <c r="F11" s="58"/>
      <c r="G11" s="57"/>
      <c r="H11" s="21"/>
      <c r="I11" s="59"/>
    </row>
    <row r="12" spans="1:9" ht="12.75">
      <c r="A12" s="49" t="s">
        <v>46</v>
      </c>
      <c r="B12" s="50">
        <f>'Intake PGT UKEU'!B12+'Intake PGT Int'!B12</f>
        <v>38</v>
      </c>
      <c r="C12" s="50">
        <f>'Intake PGT UKEU'!C12+'Intake PGT Int'!C12</f>
        <v>5</v>
      </c>
      <c r="D12" s="51">
        <f aca="true" t="shared" si="0" ref="D12:D18">SUM(B12:C12)</f>
        <v>43</v>
      </c>
      <c r="E12" s="29"/>
      <c r="F12" s="41">
        <f>'Intake PGT UKEU'!F12+'Intake PGT Int'!F12</f>
        <v>47</v>
      </c>
      <c r="G12" s="30">
        <f>'Intake PGT UKEU'!G12+'Intake PGT Int'!G12</f>
        <v>41</v>
      </c>
      <c r="I12" s="54">
        <f>'Intake PGT UKEU'!I12+'Intake PGT Int'!I12</f>
        <v>0</v>
      </c>
    </row>
    <row r="13" spans="1:9" ht="12.75">
      <c r="A13" s="23" t="s">
        <v>47</v>
      </c>
      <c r="B13" s="27">
        <f>'Intake PGT UKEU'!B13+'Intake PGT Int'!B13</f>
        <v>41</v>
      </c>
      <c r="C13" s="27">
        <f>'Intake PGT UKEU'!C13+'Intake PGT Int'!C13</f>
        <v>2</v>
      </c>
      <c r="D13" s="37">
        <f t="shared" si="0"/>
        <v>43</v>
      </c>
      <c r="E13" s="29"/>
      <c r="F13" s="41">
        <f>'Intake PGT UKEU'!F13+'Intake PGT Int'!F13</f>
        <v>47</v>
      </c>
      <c r="G13" s="30">
        <f>'Intake PGT UKEU'!G13+'Intake PGT Int'!G13</f>
        <v>37</v>
      </c>
      <c r="I13" s="38">
        <f>'Intake PGT UKEU'!I13+'Intake PGT Int'!I13</f>
        <v>0</v>
      </c>
    </row>
    <row r="14" spans="1:9" ht="12.75">
      <c r="A14" s="23" t="s">
        <v>92</v>
      </c>
      <c r="B14" s="27">
        <f>'Intake PGT UKEU'!B14+'Intake PGT Int'!B14</f>
        <v>11</v>
      </c>
      <c r="C14" s="27">
        <f>'Intake PGT UKEU'!C14+'Intake PGT Int'!C14</f>
        <v>0</v>
      </c>
      <c r="D14" s="37">
        <f t="shared" si="0"/>
        <v>11</v>
      </c>
      <c r="E14" s="29"/>
      <c r="F14" s="41">
        <f>'Intake PGT UKEU'!F14+'Intake PGT Int'!F14</f>
        <v>24</v>
      </c>
      <c r="G14" s="30">
        <f>'Intake PGT UKEU'!G14+'Intake PGT Int'!G14</f>
        <v>24</v>
      </c>
      <c r="I14" s="38">
        <f>'Intake PGT UKEU'!I14+'Intake PGT Int'!I14</f>
        <v>0</v>
      </c>
    </row>
    <row r="15" spans="1:9" ht="12.75">
      <c r="A15" s="23" t="s">
        <v>48</v>
      </c>
      <c r="B15" s="27">
        <f>'Intake PGT UKEU'!B15+'Intake PGT Int'!B15</f>
        <v>31</v>
      </c>
      <c r="C15" s="27">
        <f>'Intake PGT UKEU'!C15+'Intake PGT Int'!C15</f>
        <v>1</v>
      </c>
      <c r="D15" s="37">
        <f t="shared" si="0"/>
        <v>32</v>
      </c>
      <c r="E15" s="29"/>
      <c r="F15" s="41">
        <f>'Intake PGT UKEU'!F15+'Intake PGT Int'!F15</f>
        <v>43</v>
      </c>
      <c r="G15" s="30">
        <f>'Intake PGT UKEU'!G15+'Intake PGT Int'!G15</f>
        <v>36</v>
      </c>
      <c r="I15" s="38">
        <f>'Intake PGT UKEU'!I15+'Intake PGT Int'!I15</f>
        <v>0</v>
      </c>
    </row>
    <row r="16" spans="1:9" ht="12.75">
      <c r="A16" s="23" t="s">
        <v>82</v>
      </c>
      <c r="B16" s="27">
        <f>'Intake PGT UKEU'!B16+'Intake PGT Int'!B16</f>
        <v>48</v>
      </c>
      <c r="C16" s="27">
        <f>'Intake PGT UKEU'!C16+'Intake PGT Int'!C16</f>
        <v>3</v>
      </c>
      <c r="D16" s="37">
        <f t="shared" si="0"/>
        <v>51</v>
      </c>
      <c r="E16" s="29"/>
      <c r="F16" s="41">
        <f>'Intake PGT UKEU'!F16+'Intake PGT Int'!F16</f>
        <v>42</v>
      </c>
      <c r="G16" s="30">
        <f>'Intake PGT UKEU'!G16+'Intake PGT Int'!G16</f>
        <v>29</v>
      </c>
      <c r="I16" s="38">
        <f>'Intake PGT UKEU'!I16+'Intake PGT Int'!I16</f>
        <v>0</v>
      </c>
    </row>
    <row r="17" spans="1:9" ht="12.75">
      <c r="A17" s="23" t="s">
        <v>49</v>
      </c>
      <c r="B17" s="27">
        <f>'Intake PGT UKEU'!B17+'Intake PGT Int'!B17</f>
        <v>19</v>
      </c>
      <c r="C17" s="27">
        <f>'Intake PGT UKEU'!C17+'Intake PGT Int'!C17</f>
        <v>4</v>
      </c>
      <c r="D17" s="37">
        <f t="shared" si="0"/>
        <v>23</v>
      </c>
      <c r="E17" s="29"/>
      <c r="F17" s="41">
        <f>'Intake PGT UKEU'!F17+'Intake PGT Int'!F17</f>
        <v>18</v>
      </c>
      <c r="G17" s="30">
        <f>'Intake PGT UKEU'!G17+'Intake PGT Int'!G17</f>
        <v>17</v>
      </c>
      <c r="I17" s="38">
        <f>'Intake PGT UKEU'!I17+'Intake PGT Int'!I17</f>
        <v>0</v>
      </c>
    </row>
    <row r="18" spans="1:9" ht="12.75">
      <c r="A18" s="23" t="s">
        <v>50</v>
      </c>
      <c r="B18" s="27">
        <f>'Intake PGT UKEU'!B18+'Intake PGT Int'!B18</f>
        <v>6</v>
      </c>
      <c r="C18" s="27">
        <f>'Intake PGT UKEU'!C18+'Intake PGT Int'!C18</f>
        <v>0</v>
      </c>
      <c r="D18" s="37">
        <f t="shared" si="0"/>
        <v>6</v>
      </c>
      <c r="E18" s="29"/>
      <c r="F18" s="41">
        <f>'Intake PGT UKEU'!F18+'Intake PGT Int'!F18</f>
        <v>4</v>
      </c>
      <c r="G18" s="30">
        <f>'Intake PGT UKEU'!G18+'Intake PGT Int'!G18</f>
        <v>2</v>
      </c>
      <c r="I18" s="38">
        <f>'Intake PGT UKEU'!I18+'Intake PGT Int'!I18</f>
        <v>0</v>
      </c>
    </row>
    <row r="19" spans="1:9" s="3" customFormat="1" ht="12.75">
      <c r="A19" s="24" t="s">
        <v>51</v>
      </c>
      <c r="B19" s="31">
        <f>SUM(B12:B18)</f>
        <v>194</v>
      </c>
      <c r="C19" s="31">
        <f>SUM(C12:C18)</f>
        <v>15</v>
      </c>
      <c r="D19" s="28">
        <f>SUM(D12:D18)</f>
        <v>209</v>
      </c>
      <c r="E19" s="32"/>
      <c r="F19" s="41">
        <f>SUM(F12:F18)</f>
        <v>225</v>
      </c>
      <c r="G19" s="33">
        <f>SUM(G12:G18)</f>
        <v>186</v>
      </c>
      <c r="I19" s="39">
        <f>SUM(I12:I18)</f>
        <v>0</v>
      </c>
    </row>
    <row r="20" spans="1:9" ht="8.25" customHeight="1">
      <c r="A20" s="59"/>
      <c r="B20" s="57"/>
      <c r="C20" s="57"/>
      <c r="D20" s="57"/>
      <c r="E20" s="43"/>
      <c r="F20" s="63"/>
      <c r="G20" s="57"/>
      <c r="H20" s="21"/>
      <c r="I20" s="59"/>
    </row>
    <row r="21" spans="1:9" ht="12.75">
      <c r="A21" s="49" t="s">
        <v>52</v>
      </c>
      <c r="B21" s="50">
        <f>'Intake PGT UKEU'!B21+'Intake PGT Int'!B21</f>
        <v>277</v>
      </c>
      <c r="C21" s="50">
        <f>'Intake PGT UKEU'!C21+'Intake PGT Int'!C21</f>
        <v>24</v>
      </c>
      <c r="D21" s="51">
        <f aca="true" t="shared" si="1" ref="D21:D29">SUM(B21:C21)</f>
        <v>301</v>
      </c>
      <c r="E21" s="29"/>
      <c r="F21" s="41">
        <f>'Intake PGT UKEU'!F21+'Intake PGT Int'!F21</f>
        <v>300</v>
      </c>
      <c r="G21" s="30">
        <f>'Intake PGT UKEU'!G21+'Intake PGT Int'!G21</f>
        <v>372</v>
      </c>
      <c r="H21" s="69"/>
      <c r="I21" s="54">
        <f>'Intake PGT UKEU'!I21+'Intake PGT Int'!I21</f>
        <v>0</v>
      </c>
    </row>
    <row r="22" spans="1:9" ht="12.75">
      <c r="A22" s="23" t="s">
        <v>53</v>
      </c>
      <c r="B22" s="27">
        <f>'Intake PGT UKEU'!B22+'Intake PGT Int'!B22</f>
        <v>13</v>
      </c>
      <c r="C22" s="27">
        <f>'Intake PGT UKEU'!C22+'Intake PGT Int'!C22</f>
        <v>1</v>
      </c>
      <c r="D22" s="37">
        <f t="shared" si="1"/>
        <v>14</v>
      </c>
      <c r="E22" s="29"/>
      <c r="F22" s="41">
        <f>'Intake PGT UKEU'!F22+'Intake PGT Int'!F22</f>
        <v>13</v>
      </c>
      <c r="G22" s="30">
        <f>'Intake PGT UKEU'!G22+'Intake PGT Int'!G22</f>
        <v>14</v>
      </c>
      <c r="H22" s="69"/>
      <c r="I22" s="38">
        <f>'Intake PGT UKEU'!I22+'Intake PGT Int'!I22</f>
        <v>0</v>
      </c>
    </row>
    <row r="23" spans="1:9" ht="12.75">
      <c r="A23" s="23" t="s">
        <v>54</v>
      </c>
      <c r="B23" s="27">
        <f>'Intake PGT UKEU'!B23+'Intake PGT Int'!B23</f>
        <v>105</v>
      </c>
      <c r="C23" s="27">
        <f>'Intake PGT UKEU'!C23+'Intake PGT Int'!C23</f>
        <v>9</v>
      </c>
      <c r="D23" s="37">
        <f t="shared" si="1"/>
        <v>114</v>
      </c>
      <c r="E23" s="29"/>
      <c r="F23" s="41">
        <f>'Intake PGT UKEU'!F23+'Intake PGT Int'!F23</f>
        <v>132</v>
      </c>
      <c r="G23" s="30">
        <f>'Intake PGT UKEU'!G23+'Intake PGT Int'!G23</f>
        <v>112</v>
      </c>
      <c r="H23" s="69"/>
      <c r="I23" s="38">
        <f>'Intake PGT UKEU'!I23+'Intake PGT Int'!I23</f>
        <v>0</v>
      </c>
    </row>
    <row r="24" spans="1:9" ht="12.75">
      <c r="A24" s="23" t="s">
        <v>55</v>
      </c>
      <c r="B24" s="27">
        <f>'Intake PGT UKEU'!B24+'Intake PGT Int'!B24</f>
        <v>11</v>
      </c>
      <c r="C24" s="27">
        <f>'Intake PGT UKEU'!C24+'Intake PGT Int'!C24</f>
        <v>7</v>
      </c>
      <c r="D24" s="37">
        <f t="shared" si="1"/>
        <v>18</v>
      </c>
      <c r="E24" s="29"/>
      <c r="F24" s="41">
        <f>'Intake PGT UKEU'!F24+'Intake PGT Int'!F24</f>
        <v>20</v>
      </c>
      <c r="G24" s="30">
        <f>'Intake PGT UKEU'!G24+'Intake PGT Int'!G24</f>
        <v>21</v>
      </c>
      <c r="H24" s="69"/>
      <c r="I24" s="38">
        <f>'Intake PGT UKEU'!I24+'Intake PGT Int'!I24</f>
        <v>0</v>
      </c>
    </row>
    <row r="25" spans="1:9" ht="12.75">
      <c r="A25" s="23" t="s">
        <v>56</v>
      </c>
      <c r="B25" s="27">
        <f>'Intake PGT UKEU'!B25+'Intake PGT Int'!B25</f>
        <v>26</v>
      </c>
      <c r="C25" s="27">
        <f>'Intake PGT UKEU'!C25+'Intake PGT Int'!C25</f>
        <v>2</v>
      </c>
      <c r="D25" s="37">
        <f t="shared" si="1"/>
        <v>28</v>
      </c>
      <c r="E25" s="29"/>
      <c r="F25" s="41">
        <f>'Intake PGT UKEU'!F25+'Intake PGT Int'!F25</f>
        <v>12</v>
      </c>
      <c r="G25" s="30">
        <f>'Intake PGT UKEU'!G25+'Intake PGT Int'!G25</f>
        <v>33</v>
      </c>
      <c r="H25" s="69"/>
      <c r="I25" s="38">
        <f>'Intake PGT UKEU'!I25+'Intake PGT Int'!I25</f>
        <v>0</v>
      </c>
    </row>
    <row r="26" spans="1:9" ht="12.75">
      <c r="A26" s="23" t="s">
        <v>57</v>
      </c>
      <c r="B26" s="27">
        <f>'Intake PGT UKEU'!B26+'Intake PGT Int'!B26</f>
        <v>20</v>
      </c>
      <c r="C26" s="27">
        <f>'Intake PGT UKEU'!C26+'Intake PGT Int'!C26</f>
        <v>0</v>
      </c>
      <c r="D26" s="37">
        <f t="shared" si="1"/>
        <v>20</v>
      </c>
      <c r="E26" s="29"/>
      <c r="F26" s="41">
        <f>'Intake PGT UKEU'!F26+'Intake PGT Int'!F26</f>
        <v>16</v>
      </c>
      <c r="G26" s="30">
        <f>'Intake PGT UKEU'!G26+'Intake PGT Int'!G26</f>
        <v>13</v>
      </c>
      <c r="H26" s="69"/>
      <c r="I26" s="38">
        <f>'Intake PGT UKEU'!I26+'Intake PGT Int'!I26</f>
        <v>0</v>
      </c>
    </row>
    <row r="27" spans="1:9" ht="12.75">
      <c r="A27" s="23" t="s">
        <v>58</v>
      </c>
      <c r="B27" s="27">
        <f>'Intake PGT UKEU'!B27+'Intake PGT Int'!B27</f>
        <v>7</v>
      </c>
      <c r="C27" s="27">
        <f>'Intake PGT UKEU'!C27+'Intake PGT Int'!C27</f>
        <v>0</v>
      </c>
      <c r="D27" s="37">
        <f t="shared" si="1"/>
        <v>7</v>
      </c>
      <c r="E27" s="29"/>
      <c r="F27" s="41">
        <f>'Intake PGT UKEU'!F27+'Intake PGT Int'!F27</f>
        <v>16</v>
      </c>
      <c r="G27" s="30">
        <f>'Intake PGT UKEU'!G27+'Intake PGT Int'!G27</f>
        <v>3</v>
      </c>
      <c r="H27" s="69"/>
      <c r="I27" s="38">
        <f>'Intake PGT UKEU'!I27+'Intake PGT Int'!I27</f>
        <v>0</v>
      </c>
    </row>
    <row r="28" spans="1:9" ht="12.75">
      <c r="A28" s="23" t="s">
        <v>93</v>
      </c>
      <c r="B28" s="27">
        <f>'Intake PGT UKEU'!B28+'Intake PGT Int'!B28</f>
        <v>142</v>
      </c>
      <c r="C28" s="27">
        <f>'Intake PGT UKEU'!C28+'Intake PGT Int'!C28</f>
        <v>10</v>
      </c>
      <c r="D28" s="37">
        <f t="shared" si="1"/>
        <v>152</v>
      </c>
      <c r="E28" s="29"/>
      <c r="F28" s="41">
        <f>'Intake PGT UKEU'!F28+'Intake PGT Int'!F28</f>
        <v>146</v>
      </c>
      <c r="G28" s="30">
        <f>'Intake PGT UKEU'!G28+'Intake PGT Int'!G28</f>
        <v>124</v>
      </c>
      <c r="H28" s="69"/>
      <c r="I28" s="38">
        <f>'Intake PGT UKEU'!I28+'Intake PGT Int'!I28</f>
        <v>0</v>
      </c>
    </row>
    <row r="29" spans="1:9" ht="12.75">
      <c r="A29" s="23" t="s">
        <v>59</v>
      </c>
      <c r="B29" s="27">
        <f>'Intake PGT UKEU'!B29+'Intake PGT Int'!B29</f>
        <v>32</v>
      </c>
      <c r="C29" s="27">
        <f>'Intake PGT UKEU'!C29+'Intake PGT Int'!C29</f>
        <v>4</v>
      </c>
      <c r="D29" s="37">
        <f t="shared" si="1"/>
        <v>36</v>
      </c>
      <c r="E29" s="29"/>
      <c r="F29" s="41">
        <f>'Intake PGT UKEU'!F29+'Intake PGT Int'!F29</f>
        <v>55</v>
      </c>
      <c r="G29" s="30">
        <f>'Intake PGT UKEU'!G29+'Intake PGT Int'!G29</f>
        <v>41</v>
      </c>
      <c r="H29" s="69"/>
      <c r="I29" s="38">
        <f>'Intake PGT UKEU'!I29+'Intake PGT Int'!I29</f>
        <v>0</v>
      </c>
    </row>
    <row r="30" spans="1:9" s="3" customFormat="1" ht="12.75">
      <c r="A30" s="24" t="s">
        <v>60</v>
      </c>
      <c r="B30" s="31">
        <f>SUM(B21:B29)</f>
        <v>633</v>
      </c>
      <c r="C30" s="31">
        <f>SUM(C21:C29)</f>
        <v>57</v>
      </c>
      <c r="D30" s="28">
        <f>SUM(D21:D29)</f>
        <v>690</v>
      </c>
      <c r="E30" s="32"/>
      <c r="F30" s="41">
        <f>SUM(F21:F29)</f>
        <v>710</v>
      </c>
      <c r="G30" s="33">
        <f>SUM(G21:G29)</f>
        <v>733</v>
      </c>
      <c r="I30" s="39">
        <f>SUM(I21:I29)</f>
        <v>0</v>
      </c>
    </row>
    <row r="31" spans="2:7" s="25" customFormat="1" ht="12.75">
      <c r="B31" s="32"/>
      <c r="C31" s="32"/>
      <c r="D31" s="32"/>
      <c r="E31" s="32"/>
      <c r="F31" s="32"/>
      <c r="G31" s="34"/>
    </row>
    <row r="32" spans="1:9" s="3" customFormat="1" ht="12.75">
      <c r="A32" s="24" t="s">
        <v>61</v>
      </c>
      <c r="B32" s="31">
        <f>B30+B19+B10</f>
        <v>1037</v>
      </c>
      <c r="C32" s="31">
        <f>C30+C19+C10</f>
        <v>108</v>
      </c>
      <c r="D32" s="28">
        <f>D30+D19+D10</f>
        <v>1145</v>
      </c>
      <c r="E32" s="32"/>
      <c r="F32" s="42">
        <f>F30+F19+F10</f>
        <v>1164</v>
      </c>
      <c r="G32" s="33">
        <f>G30+G19+G10</f>
        <v>1148</v>
      </c>
      <c r="I32" s="39">
        <f>I30+I19+I10</f>
        <v>0</v>
      </c>
    </row>
    <row r="34" spans="1:9" ht="12.75">
      <c r="A34" s="24" t="s">
        <v>69</v>
      </c>
      <c r="B34" s="27">
        <f>'Intake PGT UKEU'!B34+'Intake PGT Int'!B34</f>
        <v>120</v>
      </c>
      <c r="C34" s="27">
        <f>'Intake PGT UKEU'!C34+'Intake PGT Int'!C34</f>
        <v>0</v>
      </c>
      <c r="D34" s="37">
        <f>SUM(B34:C34)</f>
        <v>120</v>
      </c>
      <c r="E34" s="29"/>
      <c r="F34" s="41">
        <f>'Intake PGT UKEU'!F34+'Intake PGT Int'!F34</f>
        <v>127</v>
      </c>
      <c r="G34" s="30">
        <f>'Intake PGT UKEU'!G34+'Intake PGT Int'!G34</f>
        <v>122</v>
      </c>
      <c r="I34" s="38">
        <f>'Intake PGT UKEU'!I34+'Intake PGT Int'!I34</f>
        <v>0</v>
      </c>
    </row>
    <row r="35" spans="1:9" ht="12.75">
      <c r="A35" s="20"/>
      <c r="B35" s="29"/>
      <c r="C35" s="29"/>
      <c r="D35" s="43"/>
      <c r="E35" s="43"/>
      <c r="F35" s="34"/>
      <c r="G35" s="43"/>
      <c r="H35" s="5"/>
      <c r="I35" s="43"/>
    </row>
    <row r="36" ht="12.75">
      <c r="A36" s="5" t="s">
        <v>107</v>
      </c>
    </row>
    <row r="37" ht="12.75">
      <c r="A37" s="5" t="s">
        <v>108</v>
      </c>
    </row>
    <row r="38" spans="1:4" ht="12.75">
      <c r="A38" s="5" t="s">
        <v>62</v>
      </c>
      <c r="D38" s="35"/>
    </row>
    <row r="39" ht="12.75">
      <c r="A39" s="5" t="s">
        <v>67</v>
      </c>
    </row>
    <row r="40" ht="12.75">
      <c r="A40" s="5" t="s">
        <v>106</v>
      </c>
    </row>
    <row r="41" ht="12.75">
      <c r="A41" s="6" t="s">
        <v>64</v>
      </c>
    </row>
    <row r="42" ht="12.75">
      <c r="A42" s="6" t="s">
        <v>70</v>
      </c>
    </row>
    <row r="43" ht="12.75">
      <c r="A43" s="6" t="s">
        <v>86</v>
      </c>
    </row>
    <row r="44" ht="12.75">
      <c r="A44" s="6" t="s">
        <v>109</v>
      </c>
    </row>
  </sheetData>
  <mergeCells count="2">
    <mergeCell ref="F3:G3"/>
    <mergeCell ref="H1:I1"/>
  </mergeCells>
  <printOptions horizontalCentered="1"/>
  <pageMargins left="0.3937007874015748" right="0.3937007874015748" top="0.984251968503937" bottom="0.3937007874015748" header="0.3937007874015748" footer="0.2362204724409449"/>
  <pageSetup fitToHeight="1" fitToWidth="1" horizontalDpi="600" verticalDpi="600" orientation="landscape" paperSize="9" scale="85" r:id="rId2"/>
  <headerFooter alignWithMargins="0">
    <oddHeader>&amp;L&amp;"Arial,Regular"Planning Office&amp;C&amp;"Arial,Bold"&amp;14Student Intakes and Populations 2009-10&amp;R&amp;G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">
      <selection activeCell="A1" sqref="A1"/>
    </sheetView>
  </sheetViews>
  <sheetFormatPr defaultColWidth="9.00390625" defaultRowHeight="15.75"/>
  <cols>
    <col min="1" max="1" width="32.75390625" style="6" customWidth="1"/>
    <col min="2" max="5" width="12.50390625" style="6" customWidth="1"/>
    <col min="6" max="6" width="3.00390625" style="20" customWidth="1"/>
    <col min="7" max="7" width="12.50390625" style="3" customWidth="1"/>
    <col min="8" max="8" width="12.50390625" style="6" customWidth="1"/>
    <col min="9" max="9" width="3.00390625" style="6" customWidth="1"/>
    <col min="10" max="10" width="12.50390625" style="40" customWidth="1"/>
    <col min="11" max="16384" width="9.00390625" style="6" customWidth="1"/>
  </cols>
  <sheetData>
    <row r="1" spans="1:10" ht="18">
      <c r="A1" s="72" t="s">
        <v>80</v>
      </c>
      <c r="B1" s="15"/>
      <c r="C1" s="15"/>
      <c r="D1" s="15"/>
      <c r="E1" s="15"/>
      <c r="F1" s="15"/>
      <c r="G1" s="73"/>
      <c r="H1" s="15"/>
      <c r="I1" s="83" t="s">
        <v>111</v>
      </c>
      <c r="J1" s="84"/>
    </row>
    <row r="3" spans="7:8" ht="12.75">
      <c r="G3" s="81" t="s">
        <v>34</v>
      </c>
      <c r="H3" s="82"/>
    </row>
    <row r="4" spans="1:10" ht="70.5" customHeight="1">
      <c r="A4" s="64" t="s">
        <v>35</v>
      </c>
      <c r="B4" s="65" t="s">
        <v>36</v>
      </c>
      <c r="C4" s="46" t="s">
        <v>37</v>
      </c>
      <c r="D4" s="66" t="s">
        <v>79</v>
      </c>
      <c r="E4" s="26" t="s">
        <v>38</v>
      </c>
      <c r="F4" s="67"/>
      <c r="G4" s="22" t="s">
        <v>84</v>
      </c>
      <c r="H4" s="36" t="s">
        <v>97</v>
      </c>
      <c r="I4" s="3"/>
      <c r="J4" s="68" t="s">
        <v>39</v>
      </c>
    </row>
    <row r="5" spans="1:10" ht="12.75">
      <c r="A5" s="23" t="s">
        <v>40</v>
      </c>
      <c r="B5" s="27">
        <v>162</v>
      </c>
      <c r="C5" s="27">
        <v>6</v>
      </c>
      <c r="D5" s="44">
        <v>2</v>
      </c>
      <c r="E5" s="51">
        <f>SUM(B5:D5)</f>
        <v>170</v>
      </c>
      <c r="F5" s="29"/>
      <c r="G5" s="41">
        <v>148</v>
      </c>
      <c r="H5" s="30">
        <v>158</v>
      </c>
      <c r="J5" s="38"/>
    </row>
    <row r="6" spans="1:10" ht="12.75">
      <c r="A6" s="23" t="s">
        <v>41</v>
      </c>
      <c r="B6" s="27">
        <v>63</v>
      </c>
      <c r="C6" s="27">
        <v>2</v>
      </c>
      <c r="D6" s="44">
        <v>3</v>
      </c>
      <c r="E6" s="51">
        <f>SUM(B6:D6)</f>
        <v>68</v>
      </c>
      <c r="F6" s="29"/>
      <c r="G6" s="41">
        <v>56</v>
      </c>
      <c r="H6" s="30">
        <v>70</v>
      </c>
      <c r="J6" s="38"/>
    </row>
    <row r="7" spans="1:10" ht="12.75">
      <c r="A7" s="23" t="s">
        <v>42</v>
      </c>
      <c r="B7" s="27">
        <v>197</v>
      </c>
      <c r="C7" s="27">
        <v>6</v>
      </c>
      <c r="D7" s="44">
        <v>1</v>
      </c>
      <c r="E7" s="51">
        <f>SUM(B7:D7)</f>
        <v>204</v>
      </c>
      <c r="F7" s="29"/>
      <c r="G7" s="41">
        <v>208</v>
      </c>
      <c r="H7" s="30">
        <v>260</v>
      </c>
      <c r="J7" s="38"/>
    </row>
    <row r="8" spans="1:10" ht="12.75">
      <c r="A8" s="23" t="s">
        <v>43</v>
      </c>
      <c r="B8" s="27">
        <v>86</v>
      </c>
      <c r="C8" s="27">
        <v>4</v>
      </c>
      <c r="D8" s="44">
        <v>21</v>
      </c>
      <c r="E8" s="51">
        <f>SUM(B8:D8)</f>
        <v>111</v>
      </c>
      <c r="F8" s="29"/>
      <c r="G8" s="41">
        <v>110</v>
      </c>
      <c r="H8" s="30">
        <v>123</v>
      </c>
      <c r="J8" s="38"/>
    </row>
    <row r="9" spans="1:10" ht="12.75">
      <c r="A9" s="23" t="s">
        <v>44</v>
      </c>
      <c r="B9" s="27">
        <v>161</v>
      </c>
      <c r="C9" s="27">
        <v>3</v>
      </c>
      <c r="D9" s="44">
        <v>29</v>
      </c>
      <c r="E9" s="51">
        <f>SUM(B9:D9)</f>
        <v>193</v>
      </c>
      <c r="F9" s="29"/>
      <c r="G9" s="41">
        <v>208</v>
      </c>
      <c r="H9" s="30">
        <v>251</v>
      </c>
      <c r="J9" s="62"/>
    </row>
    <row r="10" spans="1:10" s="3" customFormat="1" ht="12.75">
      <c r="A10" s="24" t="s">
        <v>45</v>
      </c>
      <c r="B10" s="31">
        <f>SUM(B5:B9)</f>
        <v>669</v>
      </c>
      <c r="C10" s="31">
        <f>SUM(C5:C9)</f>
        <v>21</v>
      </c>
      <c r="D10" s="45">
        <f>SUM(D5:D9)</f>
        <v>56</v>
      </c>
      <c r="E10" s="28">
        <f>SUM(E5:E9)</f>
        <v>746</v>
      </c>
      <c r="F10" s="32"/>
      <c r="G10" s="41">
        <f>SUM(G5:G9)</f>
        <v>730</v>
      </c>
      <c r="H10" s="33">
        <f>SUM(H5:H9)</f>
        <v>862</v>
      </c>
      <c r="J10" s="39">
        <f>SUM(J5:J9)</f>
        <v>0</v>
      </c>
    </row>
    <row r="11" spans="1:10" ht="8.25" customHeight="1">
      <c r="A11" s="55"/>
      <c r="B11" s="56"/>
      <c r="C11" s="56"/>
      <c r="D11" s="57"/>
      <c r="E11" s="58"/>
      <c r="F11" s="29"/>
      <c r="G11" s="58"/>
      <c r="H11" s="57"/>
      <c r="I11" s="21"/>
      <c r="J11" s="57"/>
    </row>
    <row r="12" spans="1:10" ht="12.75">
      <c r="A12" s="49" t="s">
        <v>46</v>
      </c>
      <c r="B12" s="50">
        <v>72</v>
      </c>
      <c r="C12" s="50"/>
      <c r="D12" s="61">
        <v>11</v>
      </c>
      <c r="E12" s="51">
        <f>SUM(B12:D12)</f>
        <v>83</v>
      </c>
      <c r="F12" s="29"/>
      <c r="G12" s="52">
        <v>95</v>
      </c>
      <c r="H12" s="53">
        <v>119</v>
      </c>
      <c r="J12" s="54"/>
    </row>
    <row r="13" spans="1:10" ht="12.75">
      <c r="A13" s="23" t="s">
        <v>47</v>
      </c>
      <c r="B13" s="27">
        <v>98</v>
      </c>
      <c r="C13" s="27">
        <v>6</v>
      </c>
      <c r="D13" s="44">
        <v>10</v>
      </c>
      <c r="E13" s="51">
        <f aca="true" t="shared" si="0" ref="E13:E18">SUM(B13:D13)</f>
        <v>114</v>
      </c>
      <c r="F13" s="29"/>
      <c r="G13" s="41">
        <v>119</v>
      </c>
      <c r="H13" s="30">
        <v>163</v>
      </c>
      <c r="J13" s="38"/>
    </row>
    <row r="14" spans="1:10" ht="12.75">
      <c r="A14" s="23" t="s">
        <v>92</v>
      </c>
      <c r="B14" s="27">
        <v>38</v>
      </c>
      <c r="C14" s="27">
        <v>3</v>
      </c>
      <c r="D14" s="44"/>
      <c r="E14" s="51">
        <f t="shared" si="0"/>
        <v>41</v>
      </c>
      <c r="F14" s="29"/>
      <c r="G14" s="41">
        <v>45</v>
      </c>
      <c r="H14" s="30">
        <v>196</v>
      </c>
      <c r="J14" s="38"/>
    </row>
    <row r="15" spans="1:10" ht="12.75">
      <c r="A15" s="23" t="s">
        <v>48</v>
      </c>
      <c r="B15" s="27">
        <v>96</v>
      </c>
      <c r="C15" s="27">
        <v>6</v>
      </c>
      <c r="D15" s="44"/>
      <c r="E15" s="51">
        <f t="shared" si="0"/>
        <v>102</v>
      </c>
      <c r="F15" s="29"/>
      <c r="G15" s="41">
        <v>106</v>
      </c>
      <c r="H15" s="30">
        <v>129</v>
      </c>
      <c r="J15" s="38"/>
    </row>
    <row r="16" spans="1:10" ht="12.75">
      <c r="A16" s="23" t="s">
        <v>82</v>
      </c>
      <c r="B16" s="27">
        <v>148</v>
      </c>
      <c r="C16" s="27">
        <v>3</v>
      </c>
      <c r="D16" s="44">
        <v>2</v>
      </c>
      <c r="E16" s="51">
        <f t="shared" si="0"/>
        <v>153</v>
      </c>
      <c r="F16" s="29"/>
      <c r="G16" s="41">
        <v>44</v>
      </c>
      <c r="H16" s="30">
        <v>64</v>
      </c>
      <c r="J16" s="38"/>
    </row>
    <row r="17" spans="1:10" ht="12.75">
      <c r="A17" s="23" t="s">
        <v>49</v>
      </c>
      <c r="B17" s="27">
        <v>43</v>
      </c>
      <c r="C17" s="27"/>
      <c r="D17" s="44">
        <v>3</v>
      </c>
      <c r="E17" s="51">
        <f t="shared" si="0"/>
        <v>46</v>
      </c>
      <c r="F17" s="29"/>
      <c r="G17" s="41">
        <v>145</v>
      </c>
      <c r="H17" s="30">
        <v>175</v>
      </c>
      <c r="J17" s="38"/>
    </row>
    <row r="18" spans="1:10" ht="12.75">
      <c r="A18" s="23" t="s">
        <v>50</v>
      </c>
      <c r="B18" s="27">
        <v>41</v>
      </c>
      <c r="C18" s="27">
        <v>2</v>
      </c>
      <c r="D18" s="44">
        <v>6</v>
      </c>
      <c r="E18" s="51">
        <f t="shared" si="0"/>
        <v>49</v>
      </c>
      <c r="F18" s="29"/>
      <c r="G18" s="41">
        <v>60</v>
      </c>
      <c r="H18" s="30">
        <v>88</v>
      </c>
      <c r="J18" s="38"/>
    </row>
    <row r="19" spans="1:10" s="3" customFormat="1" ht="12.75">
      <c r="A19" s="24" t="s">
        <v>51</v>
      </c>
      <c r="B19" s="31">
        <f>SUM(B12:B18)</f>
        <v>536</v>
      </c>
      <c r="C19" s="31">
        <f>SUM(C12:C18)</f>
        <v>20</v>
      </c>
      <c r="D19" s="45">
        <f>SUM(D12:D18)</f>
        <v>32</v>
      </c>
      <c r="E19" s="28">
        <f>SUM(E12:E18)</f>
        <v>588</v>
      </c>
      <c r="F19" s="32"/>
      <c r="G19" s="41">
        <f>SUM(G12:G18)</f>
        <v>614</v>
      </c>
      <c r="H19" s="33">
        <f>SUM(H12:H18)</f>
        <v>934</v>
      </c>
      <c r="J19" s="39">
        <f>SUM(J12:J18)</f>
        <v>0</v>
      </c>
    </row>
    <row r="20" spans="1:10" ht="8.25" customHeight="1">
      <c r="A20" s="55"/>
      <c r="B20" s="56"/>
      <c r="C20" s="56"/>
      <c r="D20" s="57"/>
      <c r="E20" s="58"/>
      <c r="F20" s="43"/>
      <c r="G20" s="63"/>
      <c r="H20" s="60"/>
      <c r="I20" s="21"/>
      <c r="J20" s="57"/>
    </row>
    <row r="21" spans="1:10" ht="12.75">
      <c r="A21" s="49" t="s">
        <v>52</v>
      </c>
      <c r="B21" s="50">
        <v>234</v>
      </c>
      <c r="C21" s="50">
        <v>2</v>
      </c>
      <c r="D21" s="61"/>
      <c r="E21" s="51">
        <f aca="true" t="shared" si="1" ref="E21:E29">SUM(B21:D21)</f>
        <v>236</v>
      </c>
      <c r="F21" s="29"/>
      <c r="G21" s="52">
        <v>235</v>
      </c>
      <c r="H21" s="53">
        <v>300</v>
      </c>
      <c r="J21" s="54"/>
    </row>
    <row r="22" spans="1:10" ht="12.75">
      <c r="A22" s="23" t="s">
        <v>53</v>
      </c>
      <c r="B22" s="27">
        <v>127</v>
      </c>
      <c r="C22" s="27">
        <v>3</v>
      </c>
      <c r="D22" s="44"/>
      <c r="E22" s="51">
        <f t="shared" si="1"/>
        <v>130</v>
      </c>
      <c r="F22" s="29"/>
      <c r="G22" s="41">
        <v>125</v>
      </c>
      <c r="H22" s="30">
        <v>149</v>
      </c>
      <c r="J22" s="38"/>
    </row>
    <row r="23" spans="1:10" ht="12.75">
      <c r="A23" s="23" t="s">
        <v>54</v>
      </c>
      <c r="B23" s="27">
        <v>157</v>
      </c>
      <c r="C23" s="27">
        <v>6</v>
      </c>
      <c r="D23" s="44"/>
      <c r="E23" s="51">
        <f t="shared" si="1"/>
        <v>163</v>
      </c>
      <c r="F23" s="29"/>
      <c r="G23" s="41">
        <v>125</v>
      </c>
      <c r="H23" s="30">
        <v>144</v>
      </c>
      <c r="J23" s="38"/>
    </row>
    <row r="24" spans="1:10" ht="12.75">
      <c r="A24" s="23" t="s">
        <v>55</v>
      </c>
      <c r="B24" s="27">
        <v>138</v>
      </c>
      <c r="C24" s="27">
        <v>2</v>
      </c>
      <c r="D24" s="44"/>
      <c r="E24" s="51">
        <f t="shared" si="1"/>
        <v>140</v>
      </c>
      <c r="F24" s="29"/>
      <c r="G24" s="41">
        <v>160</v>
      </c>
      <c r="H24" s="30">
        <v>173</v>
      </c>
      <c r="J24" s="38"/>
    </row>
    <row r="25" spans="1:10" ht="12.75">
      <c r="A25" s="23" t="s">
        <v>56</v>
      </c>
      <c r="B25" s="27">
        <v>137</v>
      </c>
      <c r="C25" s="27">
        <v>5</v>
      </c>
      <c r="D25" s="44"/>
      <c r="E25" s="51">
        <f t="shared" si="1"/>
        <v>142</v>
      </c>
      <c r="F25" s="29"/>
      <c r="G25" s="41">
        <v>150</v>
      </c>
      <c r="H25" s="30">
        <v>160</v>
      </c>
      <c r="J25" s="38"/>
    </row>
    <row r="26" spans="1:10" ht="12.75">
      <c r="A26" s="23" t="s">
        <v>57</v>
      </c>
      <c r="B26" s="27">
        <v>262</v>
      </c>
      <c r="C26" s="27">
        <v>11</v>
      </c>
      <c r="D26" s="44"/>
      <c r="E26" s="51">
        <f t="shared" si="1"/>
        <v>273</v>
      </c>
      <c r="F26" s="29"/>
      <c r="G26" s="41">
        <v>275</v>
      </c>
      <c r="H26" s="30">
        <v>272</v>
      </c>
      <c r="J26" s="38"/>
    </row>
    <row r="27" spans="1:10" ht="12.75">
      <c r="A27" s="23" t="s">
        <v>58</v>
      </c>
      <c r="B27" s="27">
        <v>167</v>
      </c>
      <c r="C27" s="27">
        <v>9</v>
      </c>
      <c r="D27" s="44"/>
      <c r="E27" s="51">
        <f t="shared" si="1"/>
        <v>176</v>
      </c>
      <c r="F27" s="29"/>
      <c r="G27" s="41">
        <f>157+65</f>
        <v>222</v>
      </c>
      <c r="H27" s="30">
        <v>200</v>
      </c>
      <c r="J27" s="38"/>
    </row>
    <row r="28" spans="1:10" ht="12.75">
      <c r="A28" s="23" t="s">
        <v>93</v>
      </c>
      <c r="B28" s="27">
        <v>302</v>
      </c>
      <c r="C28" s="27">
        <v>14</v>
      </c>
      <c r="D28" s="44"/>
      <c r="E28" s="51">
        <f t="shared" si="1"/>
        <v>316</v>
      </c>
      <c r="F28" s="29"/>
      <c r="G28" s="41">
        <v>325</v>
      </c>
      <c r="H28" s="30">
        <v>224</v>
      </c>
      <c r="J28" s="38"/>
    </row>
    <row r="29" spans="1:10" ht="12.75">
      <c r="A29" s="23" t="s">
        <v>59</v>
      </c>
      <c r="B29" s="27">
        <v>117</v>
      </c>
      <c r="C29" s="27">
        <v>6</v>
      </c>
      <c r="D29" s="44"/>
      <c r="E29" s="51">
        <f t="shared" si="1"/>
        <v>123</v>
      </c>
      <c r="F29" s="29"/>
      <c r="G29" s="41">
        <v>142</v>
      </c>
      <c r="H29" s="30">
        <v>166</v>
      </c>
      <c r="J29" s="38"/>
    </row>
    <row r="30" spans="1:10" s="3" customFormat="1" ht="12.75">
      <c r="A30" s="24" t="s">
        <v>60</v>
      </c>
      <c r="B30" s="31">
        <f>SUM(B21:B29)</f>
        <v>1641</v>
      </c>
      <c r="C30" s="31">
        <f>SUM(C21:C29)</f>
        <v>58</v>
      </c>
      <c r="D30" s="45">
        <f>SUM(D21:D29)</f>
        <v>0</v>
      </c>
      <c r="E30" s="28">
        <f>SUM(E21:E29)</f>
        <v>1699</v>
      </c>
      <c r="F30" s="32"/>
      <c r="G30" s="41">
        <f>SUM(G21:G29)</f>
        <v>1759</v>
      </c>
      <c r="H30" s="33">
        <f>SUM(H21:H29)</f>
        <v>1788</v>
      </c>
      <c r="J30" s="39">
        <f>SUM(J21:J29)</f>
        <v>0</v>
      </c>
    </row>
    <row r="31" spans="2:10" s="25" customFormat="1" ht="12.75">
      <c r="B31" s="32"/>
      <c r="C31" s="32"/>
      <c r="D31" s="34"/>
      <c r="E31" s="34"/>
      <c r="F31" s="32"/>
      <c r="G31" s="32"/>
      <c r="H31" s="34"/>
      <c r="J31" s="32"/>
    </row>
    <row r="32" spans="1:10" s="3" customFormat="1" ht="12.75">
      <c r="A32" s="24" t="s">
        <v>61</v>
      </c>
      <c r="B32" s="31">
        <f>B30+B19+B10</f>
        <v>2846</v>
      </c>
      <c r="C32" s="31">
        <f>C30+C19+C10</f>
        <v>99</v>
      </c>
      <c r="D32" s="45">
        <f>D30+D19+D10</f>
        <v>88</v>
      </c>
      <c r="E32" s="28">
        <f>E30+E19+E10</f>
        <v>3033</v>
      </c>
      <c r="F32" s="32"/>
      <c r="G32" s="42">
        <f>G30+G19+G10</f>
        <v>3103</v>
      </c>
      <c r="H32" s="33">
        <f>H30+H19+H10</f>
        <v>3584</v>
      </c>
      <c r="J32" s="39">
        <f>J30+J19+J10</f>
        <v>0</v>
      </c>
    </row>
    <row r="33" spans="4:5" ht="12.75">
      <c r="D33" s="5"/>
      <c r="E33" s="5"/>
    </row>
    <row r="34" spans="1:5" ht="12.75">
      <c r="A34" s="3" t="s">
        <v>81</v>
      </c>
      <c r="D34" s="5"/>
      <c r="E34" s="5"/>
    </row>
    <row r="35" ht="12.75">
      <c r="A35" s="6" t="s">
        <v>71</v>
      </c>
    </row>
    <row r="36" ht="12.75">
      <c r="A36" s="6" t="s">
        <v>63</v>
      </c>
    </row>
    <row r="37" spans="1:5" ht="12.75">
      <c r="A37" s="5" t="s">
        <v>106</v>
      </c>
      <c r="B37" s="5"/>
      <c r="C37" s="5"/>
      <c r="D37" s="48"/>
      <c r="E37" s="35"/>
    </row>
    <row r="38" ht="12.75">
      <c r="A38" s="6" t="s">
        <v>64</v>
      </c>
    </row>
    <row r="39" ht="12.75">
      <c r="A39" s="6" t="s">
        <v>65</v>
      </c>
    </row>
    <row r="40" ht="12.75">
      <c r="A40" s="6" t="s">
        <v>86</v>
      </c>
    </row>
    <row r="41" ht="12.75">
      <c r="A41" s="6" t="s">
        <v>109</v>
      </c>
    </row>
    <row r="42" ht="12.75">
      <c r="A42" s="6" t="s">
        <v>99</v>
      </c>
    </row>
    <row r="43" ht="12.75">
      <c r="A43" s="6" t="s">
        <v>110</v>
      </c>
    </row>
  </sheetData>
  <mergeCells count="2">
    <mergeCell ref="G3:H3"/>
    <mergeCell ref="I1:J1"/>
  </mergeCells>
  <printOptions horizontalCentered="1"/>
  <pageMargins left="0.3937007874015748" right="0.3937007874015748" top="0.984251968503937" bottom="0.3937007874015748" header="0.3937007874015748" footer="0.2362204724409449"/>
  <pageSetup fitToHeight="1" fitToWidth="1" horizontalDpi="600" verticalDpi="600" orientation="landscape" paperSize="9" scale="85" r:id="rId2"/>
  <headerFooter alignWithMargins="0">
    <oddHeader>&amp;L&amp;"Arial,Regular"Planning Office&amp;C&amp;"Arial,Bold"&amp;14Student Intakes and Populations 2009-10&amp;R&amp;G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C18" sqref="C18"/>
    </sheetView>
  </sheetViews>
  <sheetFormatPr defaultColWidth="9.00390625" defaultRowHeight="15.75"/>
  <cols>
    <col min="1" max="1" width="32.75390625" style="6" customWidth="1"/>
    <col min="2" max="5" width="12.50390625" style="6" customWidth="1"/>
    <col min="6" max="6" width="3.00390625" style="20" customWidth="1"/>
    <col min="7" max="7" width="12.50390625" style="3" customWidth="1"/>
    <col min="8" max="8" width="12.50390625" style="6" customWidth="1"/>
    <col min="9" max="9" width="3.00390625" style="6" customWidth="1"/>
    <col min="10" max="10" width="12.50390625" style="6" customWidth="1"/>
    <col min="11" max="16384" width="9.00390625" style="6" customWidth="1"/>
  </cols>
  <sheetData>
    <row r="1" spans="1:10" ht="18">
      <c r="A1" s="72" t="s">
        <v>72</v>
      </c>
      <c r="B1" s="15"/>
      <c r="C1" s="15"/>
      <c r="D1" s="15"/>
      <c r="E1" s="15"/>
      <c r="F1" s="15"/>
      <c r="G1" s="73"/>
      <c r="H1" s="74"/>
      <c r="I1" s="83" t="str">
        <f>'Intake UG UKEU'!I1</f>
        <v>05.10.09</v>
      </c>
      <c r="J1" s="85"/>
    </row>
    <row r="3" spans="7:10" ht="12.75">
      <c r="G3" s="81" t="s">
        <v>34</v>
      </c>
      <c r="H3" s="82"/>
      <c r="J3" s="40"/>
    </row>
    <row r="4" spans="1:10" ht="70.5" customHeight="1">
      <c r="A4" s="64" t="s">
        <v>35</v>
      </c>
      <c r="B4" s="65" t="s">
        <v>36</v>
      </c>
      <c r="C4" s="46" t="s">
        <v>37</v>
      </c>
      <c r="D4" s="66" t="s">
        <v>79</v>
      </c>
      <c r="E4" s="26" t="s">
        <v>38</v>
      </c>
      <c r="F4" s="67"/>
      <c r="G4" s="22" t="s">
        <v>84</v>
      </c>
      <c r="H4" s="36" t="s">
        <v>96</v>
      </c>
      <c r="I4" s="3"/>
      <c r="J4" s="68" t="s">
        <v>39</v>
      </c>
    </row>
    <row r="5" spans="1:10" ht="12.75">
      <c r="A5" s="23" t="s">
        <v>40</v>
      </c>
      <c r="B5" s="27">
        <v>6</v>
      </c>
      <c r="C5" s="27">
        <v>2</v>
      </c>
      <c r="D5" s="44">
        <v>1</v>
      </c>
      <c r="E5" s="37">
        <f>SUM(B5:D5)</f>
        <v>9</v>
      </c>
      <c r="F5" s="29"/>
      <c r="G5" s="41">
        <v>12</v>
      </c>
      <c r="H5" s="30">
        <v>7</v>
      </c>
      <c r="J5" s="38"/>
    </row>
    <row r="6" spans="1:10" ht="12.75">
      <c r="A6" s="23" t="s">
        <v>41</v>
      </c>
      <c r="B6" s="27">
        <v>10</v>
      </c>
      <c r="C6" s="27">
        <v>2</v>
      </c>
      <c r="D6" s="44">
        <v>1</v>
      </c>
      <c r="E6" s="37">
        <f>SUM(B6:D6)</f>
        <v>13</v>
      </c>
      <c r="F6" s="29"/>
      <c r="G6" s="41">
        <v>22</v>
      </c>
      <c r="H6" s="30">
        <v>10</v>
      </c>
      <c r="J6" s="38"/>
    </row>
    <row r="7" spans="1:10" ht="12.75">
      <c r="A7" s="23" t="s">
        <v>42</v>
      </c>
      <c r="B7" s="27">
        <v>15</v>
      </c>
      <c r="C7" s="27">
        <v>2</v>
      </c>
      <c r="D7" s="44"/>
      <c r="E7" s="37">
        <f>SUM(B7:D7)</f>
        <v>17</v>
      </c>
      <c r="F7" s="29"/>
      <c r="G7" s="41">
        <v>17</v>
      </c>
      <c r="H7" s="30">
        <v>4</v>
      </c>
      <c r="J7" s="38"/>
    </row>
    <row r="8" spans="1:10" ht="12.75">
      <c r="A8" s="23" t="s">
        <v>43</v>
      </c>
      <c r="B8" s="27">
        <v>26</v>
      </c>
      <c r="C8" s="27">
        <v>1</v>
      </c>
      <c r="D8" s="44"/>
      <c r="E8" s="37">
        <f>SUM(B8:D8)</f>
        <v>27</v>
      </c>
      <c r="F8" s="29"/>
      <c r="G8" s="41">
        <v>15</v>
      </c>
      <c r="H8" s="30">
        <v>22</v>
      </c>
      <c r="J8" s="38"/>
    </row>
    <row r="9" spans="1:10" ht="12.75">
      <c r="A9" s="23" t="s">
        <v>44</v>
      </c>
      <c r="B9" s="27">
        <v>14</v>
      </c>
      <c r="C9" s="27">
        <v>2</v>
      </c>
      <c r="D9" s="44">
        <v>8</v>
      </c>
      <c r="E9" s="37">
        <f>SUM(B9:D9)</f>
        <v>24</v>
      </c>
      <c r="F9" s="29"/>
      <c r="G9" s="41">
        <v>27</v>
      </c>
      <c r="H9" s="30">
        <v>33</v>
      </c>
      <c r="J9" s="62"/>
    </row>
    <row r="10" spans="1:10" s="3" customFormat="1" ht="12.75">
      <c r="A10" s="24" t="s">
        <v>45</v>
      </c>
      <c r="B10" s="31">
        <f>SUM(B5:B9)</f>
        <v>71</v>
      </c>
      <c r="C10" s="31">
        <f>SUM(C5:C9)</f>
        <v>9</v>
      </c>
      <c r="D10" s="45">
        <f>SUM(D5:D9)</f>
        <v>10</v>
      </c>
      <c r="E10" s="28">
        <f>SUM(E5:E9)</f>
        <v>90</v>
      </c>
      <c r="F10" s="32"/>
      <c r="G10" s="41">
        <f>SUM(G5:G9)</f>
        <v>93</v>
      </c>
      <c r="H10" s="33">
        <f>SUM(H5:H9)</f>
        <v>76</v>
      </c>
      <c r="J10" s="39">
        <f>SUM(J5:J9)</f>
        <v>0</v>
      </c>
    </row>
    <row r="11" spans="1:10" ht="8.25" customHeight="1">
      <c r="A11" s="55"/>
      <c r="B11" s="56"/>
      <c r="C11" s="56"/>
      <c r="D11" s="57"/>
      <c r="E11" s="58"/>
      <c r="F11" s="29"/>
      <c r="G11" s="58"/>
      <c r="H11" s="57"/>
      <c r="I11" s="21"/>
      <c r="J11" s="57"/>
    </row>
    <row r="12" spans="1:10" ht="12.75">
      <c r="A12" s="49" t="s">
        <v>46</v>
      </c>
      <c r="B12" s="50">
        <v>7</v>
      </c>
      <c r="C12" s="50"/>
      <c r="D12" s="61"/>
      <c r="E12" s="37">
        <f aca="true" t="shared" si="0" ref="E12:E18">SUM(B12:D12)</f>
        <v>7</v>
      </c>
      <c r="F12" s="29"/>
      <c r="G12" s="52">
        <v>8</v>
      </c>
      <c r="H12" s="53">
        <v>7</v>
      </c>
      <c r="J12" s="54"/>
    </row>
    <row r="13" spans="1:10" ht="12.75">
      <c r="A13" s="23" t="s">
        <v>47</v>
      </c>
      <c r="B13" s="27">
        <v>12</v>
      </c>
      <c r="C13" s="27">
        <v>2</v>
      </c>
      <c r="D13" s="44"/>
      <c r="E13" s="37">
        <f t="shared" si="0"/>
        <v>14</v>
      </c>
      <c r="F13" s="29"/>
      <c r="G13" s="41">
        <v>15</v>
      </c>
      <c r="H13" s="30">
        <v>9</v>
      </c>
      <c r="J13" s="38"/>
    </row>
    <row r="14" spans="1:10" ht="12.75">
      <c r="A14" s="23" t="s">
        <v>92</v>
      </c>
      <c r="B14" s="27"/>
      <c r="C14" s="27">
        <v>1</v>
      </c>
      <c r="D14" s="44"/>
      <c r="E14" s="37">
        <f t="shared" si="0"/>
        <v>1</v>
      </c>
      <c r="F14" s="29"/>
      <c r="G14" s="41">
        <v>2</v>
      </c>
      <c r="H14" s="30">
        <v>3</v>
      </c>
      <c r="J14" s="38"/>
    </row>
    <row r="15" spans="1:10" ht="12.75">
      <c r="A15" s="23" t="s">
        <v>48</v>
      </c>
      <c r="B15" s="27">
        <v>5</v>
      </c>
      <c r="C15" s="27"/>
      <c r="D15" s="44"/>
      <c r="E15" s="37">
        <f t="shared" si="0"/>
        <v>5</v>
      </c>
      <c r="F15" s="29"/>
      <c r="G15" s="41">
        <v>8</v>
      </c>
      <c r="H15" s="30">
        <v>10</v>
      </c>
      <c r="J15" s="38"/>
    </row>
    <row r="16" spans="1:10" ht="12.75">
      <c r="A16" s="23" t="s">
        <v>82</v>
      </c>
      <c r="B16" s="27">
        <v>29</v>
      </c>
      <c r="C16" s="27"/>
      <c r="D16" s="44"/>
      <c r="E16" s="37">
        <f t="shared" si="0"/>
        <v>29</v>
      </c>
      <c r="F16" s="29"/>
      <c r="G16" s="41">
        <v>25</v>
      </c>
      <c r="H16" s="30">
        <v>31</v>
      </c>
      <c r="J16" s="38"/>
    </row>
    <row r="17" spans="1:10" ht="12.75">
      <c r="A17" s="23" t="s">
        <v>49</v>
      </c>
      <c r="B17" s="27">
        <v>24</v>
      </c>
      <c r="C17" s="27">
        <v>9</v>
      </c>
      <c r="D17" s="44"/>
      <c r="E17" s="37">
        <f t="shared" si="0"/>
        <v>33</v>
      </c>
      <c r="F17" s="29"/>
      <c r="G17" s="41">
        <v>30</v>
      </c>
      <c r="H17" s="30">
        <v>45</v>
      </c>
      <c r="J17" s="38"/>
    </row>
    <row r="18" spans="1:10" ht="12.75">
      <c r="A18" s="23" t="s">
        <v>50</v>
      </c>
      <c r="B18" s="27">
        <v>2</v>
      </c>
      <c r="C18" s="27"/>
      <c r="D18" s="44"/>
      <c r="E18" s="37">
        <f t="shared" si="0"/>
        <v>2</v>
      </c>
      <c r="F18" s="29"/>
      <c r="G18" s="41">
        <v>2</v>
      </c>
      <c r="H18" s="30">
        <v>5</v>
      </c>
      <c r="J18" s="38"/>
    </row>
    <row r="19" spans="1:10" s="3" customFormat="1" ht="12.75">
      <c r="A19" s="24" t="s">
        <v>51</v>
      </c>
      <c r="B19" s="31">
        <f>SUM(B12:B18)</f>
        <v>79</v>
      </c>
      <c r="C19" s="31">
        <f>SUM(C12:C18)</f>
        <v>12</v>
      </c>
      <c r="D19" s="45">
        <f>SUM(D12:D18)</f>
        <v>0</v>
      </c>
      <c r="E19" s="28">
        <f>SUM(E12:E18)</f>
        <v>91</v>
      </c>
      <c r="F19" s="32"/>
      <c r="G19" s="41">
        <f>SUM(G12:G18)</f>
        <v>90</v>
      </c>
      <c r="H19" s="33">
        <f>SUM(H12:H18)</f>
        <v>110</v>
      </c>
      <c r="J19" s="39">
        <f>SUM(J12:J18)</f>
        <v>0</v>
      </c>
    </row>
    <row r="20" spans="1:10" ht="8.25" customHeight="1">
      <c r="A20" s="55"/>
      <c r="B20" s="56"/>
      <c r="C20" s="56"/>
      <c r="D20" s="57"/>
      <c r="E20" s="58"/>
      <c r="F20" s="43"/>
      <c r="G20" s="63"/>
      <c r="H20" s="60"/>
      <c r="I20" s="21"/>
      <c r="J20" s="57"/>
    </row>
    <row r="21" spans="1:10" ht="12.75">
      <c r="A21" s="49" t="s">
        <v>52</v>
      </c>
      <c r="B21" s="50">
        <v>33</v>
      </c>
      <c r="C21" s="50">
        <v>7</v>
      </c>
      <c r="D21" s="61"/>
      <c r="E21" s="37">
        <f aca="true" t="shared" si="1" ref="E21:E29">SUM(B21:D21)</f>
        <v>40</v>
      </c>
      <c r="F21" s="29"/>
      <c r="G21" s="52">
        <v>45</v>
      </c>
      <c r="H21" s="53">
        <v>32</v>
      </c>
      <c r="J21" s="54"/>
    </row>
    <row r="22" spans="1:10" ht="12.75">
      <c r="A22" s="23" t="s">
        <v>53</v>
      </c>
      <c r="B22" s="27">
        <v>6</v>
      </c>
      <c r="C22" s="27">
        <v>3</v>
      </c>
      <c r="D22" s="44"/>
      <c r="E22" s="37">
        <f t="shared" si="1"/>
        <v>9</v>
      </c>
      <c r="F22" s="29"/>
      <c r="G22" s="41">
        <v>5</v>
      </c>
      <c r="H22" s="30">
        <v>7</v>
      </c>
      <c r="J22" s="38"/>
    </row>
    <row r="23" spans="1:10" ht="12.75">
      <c r="A23" s="23" t="s">
        <v>54</v>
      </c>
      <c r="B23" s="27">
        <v>10</v>
      </c>
      <c r="C23" s="27">
        <v>1</v>
      </c>
      <c r="D23" s="44"/>
      <c r="E23" s="37">
        <f t="shared" si="1"/>
        <v>11</v>
      </c>
      <c r="F23" s="29"/>
      <c r="G23" s="41">
        <v>25</v>
      </c>
      <c r="H23" s="30">
        <v>31</v>
      </c>
      <c r="J23" s="38"/>
    </row>
    <row r="24" spans="1:10" ht="12.75">
      <c r="A24" s="23" t="s">
        <v>55</v>
      </c>
      <c r="B24" s="27"/>
      <c r="C24" s="27"/>
      <c r="D24" s="44"/>
      <c r="E24" s="37">
        <f t="shared" si="1"/>
        <v>0</v>
      </c>
      <c r="F24" s="29"/>
      <c r="G24" s="41">
        <v>3</v>
      </c>
      <c r="H24" s="30">
        <v>0</v>
      </c>
      <c r="J24" s="38"/>
    </row>
    <row r="25" spans="1:10" ht="12.75">
      <c r="A25" s="23" t="s">
        <v>56</v>
      </c>
      <c r="B25" s="27">
        <v>2</v>
      </c>
      <c r="C25" s="27"/>
      <c r="D25" s="44"/>
      <c r="E25" s="37">
        <f t="shared" si="1"/>
        <v>2</v>
      </c>
      <c r="F25" s="29"/>
      <c r="G25" s="41">
        <v>2</v>
      </c>
      <c r="H25" s="30">
        <v>1</v>
      </c>
      <c r="J25" s="38"/>
    </row>
    <row r="26" spans="1:10" ht="12.75">
      <c r="A26" s="23" t="s">
        <v>57</v>
      </c>
      <c r="B26" s="27">
        <v>5</v>
      </c>
      <c r="C26" s="27">
        <v>1</v>
      </c>
      <c r="D26" s="44"/>
      <c r="E26" s="37">
        <f t="shared" si="1"/>
        <v>6</v>
      </c>
      <c r="F26" s="29"/>
      <c r="G26" s="41">
        <v>10</v>
      </c>
      <c r="H26" s="30">
        <v>7</v>
      </c>
      <c r="J26" s="38"/>
    </row>
    <row r="27" spans="1:10" ht="12.75">
      <c r="A27" s="23" t="s">
        <v>58</v>
      </c>
      <c r="B27" s="27">
        <v>2</v>
      </c>
      <c r="C27" s="27"/>
      <c r="D27" s="44"/>
      <c r="E27" s="37">
        <f t="shared" si="1"/>
        <v>2</v>
      </c>
      <c r="F27" s="29"/>
      <c r="G27" s="41">
        <v>15</v>
      </c>
      <c r="H27" s="30">
        <v>14</v>
      </c>
      <c r="J27" s="38"/>
    </row>
    <row r="28" spans="1:10" ht="12.75">
      <c r="A28" s="23" t="s">
        <v>93</v>
      </c>
      <c r="B28" s="27">
        <v>13</v>
      </c>
      <c r="C28" s="27">
        <v>1</v>
      </c>
      <c r="D28" s="44"/>
      <c r="E28" s="37">
        <f t="shared" si="1"/>
        <v>14</v>
      </c>
      <c r="F28" s="29"/>
      <c r="G28" s="41">
        <v>9</v>
      </c>
      <c r="H28" s="30">
        <v>10</v>
      </c>
      <c r="J28" s="38"/>
    </row>
    <row r="29" spans="1:10" ht="12.75">
      <c r="A29" s="23" t="s">
        <v>59</v>
      </c>
      <c r="B29" s="27">
        <v>4</v>
      </c>
      <c r="C29" s="27"/>
      <c r="D29" s="44"/>
      <c r="E29" s="37">
        <f t="shared" si="1"/>
        <v>4</v>
      </c>
      <c r="F29" s="29"/>
      <c r="G29" s="41">
        <v>10</v>
      </c>
      <c r="H29" s="30">
        <v>10</v>
      </c>
      <c r="J29" s="38"/>
    </row>
    <row r="30" spans="1:10" s="3" customFormat="1" ht="12.75">
      <c r="A30" s="24" t="s">
        <v>60</v>
      </c>
      <c r="B30" s="31">
        <f>SUM(B21:B29)</f>
        <v>75</v>
      </c>
      <c r="C30" s="31">
        <f>SUM(C21:C29)</f>
        <v>13</v>
      </c>
      <c r="D30" s="45">
        <f>SUM(D21:D29)</f>
        <v>0</v>
      </c>
      <c r="E30" s="28">
        <f>SUM(E21:E29)</f>
        <v>88</v>
      </c>
      <c r="F30" s="32"/>
      <c r="G30" s="41">
        <f>SUM(G21:G29)</f>
        <v>124</v>
      </c>
      <c r="H30" s="33">
        <f>SUM(H21:H29)</f>
        <v>112</v>
      </c>
      <c r="J30" s="39">
        <f>SUM(J21:J29)</f>
        <v>0</v>
      </c>
    </row>
    <row r="31" spans="2:10" s="25" customFormat="1" ht="12.75">
      <c r="B31" s="32"/>
      <c r="C31" s="32"/>
      <c r="D31" s="34"/>
      <c r="E31" s="34"/>
      <c r="F31" s="32"/>
      <c r="G31" s="32"/>
      <c r="H31" s="34"/>
      <c r="J31" s="32"/>
    </row>
    <row r="32" spans="1:10" s="3" customFormat="1" ht="12.75">
      <c r="A32" s="24" t="s">
        <v>61</v>
      </c>
      <c r="B32" s="31">
        <f>B30+B19+B10</f>
        <v>225</v>
      </c>
      <c r="C32" s="31">
        <f>C30+C19+C10</f>
        <v>34</v>
      </c>
      <c r="D32" s="45">
        <f>D30+D19+D10</f>
        <v>10</v>
      </c>
      <c r="E32" s="28">
        <f>E30+E19+E10</f>
        <v>269</v>
      </c>
      <c r="F32" s="32"/>
      <c r="G32" s="42">
        <f>G30+G19+G10</f>
        <v>307</v>
      </c>
      <c r="H32" s="33">
        <f>H30+H19+H10</f>
        <v>298</v>
      </c>
      <c r="J32" s="39">
        <f>J30+J19+J10</f>
        <v>0</v>
      </c>
    </row>
    <row r="33" spans="4:10" ht="12.75">
      <c r="D33" s="5"/>
      <c r="G33" s="47"/>
      <c r="J33" s="40"/>
    </row>
    <row r="34" ht="12.75">
      <c r="A34" s="6" t="s">
        <v>105</v>
      </c>
    </row>
    <row r="35" ht="12.75">
      <c r="A35" s="6" t="s">
        <v>63</v>
      </c>
    </row>
    <row r="36" spans="1:5" ht="12.75">
      <c r="A36" s="5" t="s">
        <v>106</v>
      </c>
      <c r="D36" s="35"/>
      <c r="E36" s="35"/>
    </row>
    <row r="37" ht="12.75">
      <c r="A37" s="6" t="s">
        <v>64</v>
      </c>
    </row>
    <row r="38" ht="12.75">
      <c r="A38" s="6" t="s">
        <v>65</v>
      </c>
    </row>
    <row r="39" ht="12.75">
      <c r="A39" s="6" t="s">
        <v>86</v>
      </c>
    </row>
    <row r="40" ht="12.75">
      <c r="A40" s="6" t="s">
        <v>109</v>
      </c>
    </row>
    <row r="41" ht="12.75">
      <c r="A41" s="6" t="s">
        <v>110</v>
      </c>
    </row>
  </sheetData>
  <mergeCells count="2">
    <mergeCell ref="G3:H3"/>
    <mergeCell ref="I1:J1"/>
  </mergeCells>
  <printOptions horizontalCentered="1"/>
  <pageMargins left="0.3937007874015748" right="0.3937007874015748" top="0.984251968503937" bottom="0.3937007874015748" header="0.3937007874015748" footer="0.2362204724409449"/>
  <pageSetup fitToHeight="1" fitToWidth="1" horizontalDpi="600" verticalDpi="600" orientation="landscape" paperSize="9" scale="89" r:id="rId2"/>
  <headerFooter alignWithMargins="0">
    <oddHeader>&amp;L&amp;"Arial,Regular"Planning Office&amp;C&amp;"Arial,Bold"&amp;14Student Intakes and Populations 2009-10&amp;R&amp;G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A1" sqref="A1:J1"/>
    </sheetView>
  </sheetViews>
  <sheetFormatPr defaultColWidth="9.00390625" defaultRowHeight="15.75"/>
  <cols>
    <col min="1" max="1" width="32.75390625" style="6" customWidth="1"/>
    <col min="2" max="5" width="12.50390625" style="6" customWidth="1"/>
    <col min="6" max="6" width="3.00390625" style="20" customWidth="1"/>
    <col min="7" max="7" width="12.50390625" style="3" customWidth="1"/>
    <col min="8" max="8" width="12.50390625" style="6" customWidth="1"/>
    <col min="9" max="9" width="3.00390625" style="6" customWidth="1"/>
    <col min="10" max="10" width="12.50390625" style="6" customWidth="1"/>
    <col min="11" max="16384" width="9.00390625" style="6" customWidth="1"/>
  </cols>
  <sheetData>
    <row r="1" spans="1:10" ht="18">
      <c r="A1" s="75" t="s">
        <v>101</v>
      </c>
      <c r="B1" s="76"/>
      <c r="C1" s="76"/>
      <c r="D1" s="76"/>
      <c r="E1" s="76"/>
      <c r="F1" s="77"/>
      <c r="G1" s="78"/>
      <c r="H1" s="76"/>
      <c r="I1" s="86" t="str">
        <f>'Intake UG UKEU'!I1</f>
        <v>05.10.09</v>
      </c>
      <c r="J1" s="87"/>
    </row>
    <row r="3" spans="7:8" ht="12.75">
      <c r="G3" s="81" t="s">
        <v>34</v>
      </c>
      <c r="H3" s="82"/>
    </row>
    <row r="4" spans="1:10" ht="70.5" customHeight="1">
      <c r="A4" s="64" t="s">
        <v>35</v>
      </c>
      <c r="B4" s="65" t="s">
        <v>36</v>
      </c>
      <c r="C4" s="46" t="s">
        <v>37</v>
      </c>
      <c r="D4" s="66" t="s">
        <v>79</v>
      </c>
      <c r="E4" s="26" t="s">
        <v>38</v>
      </c>
      <c r="F4" s="67"/>
      <c r="G4" s="22" t="s">
        <v>84</v>
      </c>
      <c r="H4" s="36" t="s">
        <v>95</v>
      </c>
      <c r="I4" s="3"/>
      <c r="J4" s="68" t="s">
        <v>39</v>
      </c>
    </row>
    <row r="5" spans="1:10" ht="12.75">
      <c r="A5" s="23" t="s">
        <v>40</v>
      </c>
      <c r="B5" s="27">
        <f>'Intake UG UKEU'!B5+'Intake UG Int'!B5</f>
        <v>168</v>
      </c>
      <c r="C5" s="27">
        <f>'Intake UG UKEU'!C5+'Intake UG Int'!C5</f>
        <v>8</v>
      </c>
      <c r="D5" s="44">
        <f>'Intake UG UKEU'!D5+'Intake UG Int'!D5</f>
        <v>3</v>
      </c>
      <c r="E5" s="37">
        <f>SUM(B5:D5)</f>
        <v>179</v>
      </c>
      <c r="F5" s="29"/>
      <c r="G5" s="70">
        <f>'Intake UG UKEU'!G5+'Intake UG Int'!G5</f>
        <v>160</v>
      </c>
      <c r="H5" s="30">
        <f>'Intake UG UKEU'!H5+'Intake UG Int'!H5</f>
        <v>165</v>
      </c>
      <c r="J5" s="38">
        <f>'Intake UG UKEU'!J5+'Intake UG Int'!J5</f>
        <v>0</v>
      </c>
    </row>
    <row r="6" spans="1:10" ht="12.75">
      <c r="A6" s="23" t="s">
        <v>41</v>
      </c>
      <c r="B6" s="27">
        <f>'Intake UG UKEU'!B6+'Intake UG Int'!B6</f>
        <v>73</v>
      </c>
      <c r="C6" s="27">
        <f>'Intake UG UKEU'!C6+'Intake UG Int'!C6</f>
        <v>4</v>
      </c>
      <c r="D6" s="44">
        <f>'Intake UG UKEU'!D6+'Intake UG Int'!D6</f>
        <v>4</v>
      </c>
      <c r="E6" s="37">
        <f>SUM(B6:D6)</f>
        <v>81</v>
      </c>
      <c r="F6" s="29"/>
      <c r="G6" s="70">
        <f>'Intake UG UKEU'!G6+'Intake UG Int'!G6</f>
        <v>78</v>
      </c>
      <c r="H6" s="30">
        <f>'Intake UG UKEU'!H6+'Intake UG Int'!H6</f>
        <v>80</v>
      </c>
      <c r="J6" s="38">
        <f>'Intake UG UKEU'!J6+'Intake UG Int'!J6</f>
        <v>0</v>
      </c>
    </row>
    <row r="7" spans="1:10" ht="12.75">
      <c r="A7" s="23" t="s">
        <v>42</v>
      </c>
      <c r="B7" s="27">
        <f>'Intake UG UKEU'!B7+'Intake UG Int'!B7</f>
        <v>212</v>
      </c>
      <c r="C7" s="27">
        <f>'Intake UG UKEU'!C7+'Intake UG Int'!C7</f>
        <v>8</v>
      </c>
      <c r="D7" s="44">
        <f>'Intake UG UKEU'!D7+'Intake UG Int'!D7</f>
        <v>1</v>
      </c>
      <c r="E7" s="37">
        <f>SUM(B7:D7)</f>
        <v>221</v>
      </c>
      <c r="F7" s="29"/>
      <c r="G7" s="70">
        <f>'Intake UG UKEU'!G7+'Intake UG Int'!G7</f>
        <v>225</v>
      </c>
      <c r="H7" s="30">
        <f>'Intake UG UKEU'!H7+'Intake UG Int'!H7</f>
        <v>264</v>
      </c>
      <c r="J7" s="38">
        <f>'Intake UG UKEU'!J7+'Intake UG Int'!J7</f>
        <v>0</v>
      </c>
    </row>
    <row r="8" spans="1:10" ht="12.75">
      <c r="A8" s="23" t="s">
        <v>43</v>
      </c>
      <c r="B8" s="27">
        <f>'Intake UG UKEU'!B8+'Intake UG Int'!B8</f>
        <v>112</v>
      </c>
      <c r="C8" s="27">
        <f>'Intake UG UKEU'!C8+'Intake UG Int'!C8</f>
        <v>5</v>
      </c>
      <c r="D8" s="44">
        <f>'Intake UG UKEU'!D8+'Intake UG Int'!D8</f>
        <v>21</v>
      </c>
      <c r="E8" s="37">
        <f>SUM(B8:D8)</f>
        <v>138</v>
      </c>
      <c r="F8" s="29"/>
      <c r="G8" s="70">
        <f>'Intake UG UKEU'!G8+'Intake UG Int'!G8</f>
        <v>125</v>
      </c>
      <c r="H8" s="30">
        <f>'Intake UG UKEU'!H8+'Intake UG Int'!H8</f>
        <v>145</v>
      </c>
      <c r="J8" s="38">
        <f>'Intake UG UKEU'!J8+'Intake UG Int'!J8</f>
        <v>0</v>
      </c>
    </row>
    <row r="9" spans="1:10" ht="12.75">
      <c r="A9" s="23" t="s">
        <v>44</v>
      </c>
      <c r="B9" s="27">
        <f>'Intake UG UKEU'!B9+'Intake UG Int'!B9</f>
        <v>175</v>
      </c>
      <c r="C9" s="27">
        <f>'Intake UG UKEU'!C9+'Intake UG Int'!C9</f>
        <v>5</v>
      </c>
      <c r="D9" s="44">
        <f>'Intake UG UKEU'!D9+'Intake UG Int'!D9</f>
        <v>37</v>
      </c>
      <c r="E9" s="37">
        <f>SUM(B9:D9)</f>
        <v>217</v>
      </c>
      <c r="F9" s="29"/>
      <c r="G9" s="70">
        <f>'Intake UG UKEU'!G9+'Intake UG Int'!G9</f>
        <v>235</v>
      </c>
      <c r="H9" s="30">
        <f>'Intake UG UKEU'!H9+'Intake UG Int'!H9</f>
        <v>284</v>
      </c>
      <c r="J9" s="38">
        <f>'Intake UG UKEU'!J9+'Intake UG Int'!J9</f>
        <v>0</v>
      </c>
    </row>
    <row r="10" spans="1:10" s="3" customFormat="1" ht="12.75">
      <c r="A10" s="24" t="s">
        <v>45</v>
      </c>
      <c r="B10" s="31">
        <f>SUM(B5:B9)</f>
        <v>740</v>
      </c>
      <c r="C10" s="31">
        <f>SUM(C5:C9)</f>
        <v>30</v>
      </c>
      <c r="D10" s="45">
        <f>SUM(D5:D9)</f>
        <v>66</v>
      </c>
      <c r="E10" s="28">
        <f>SUM(E5:E9)</f>
        <v>836</v>
      </c>
      <c r="F10" s="32"/>
      <c r="G10" s="41">
        <f>SUM(G5:G9)</f>
        <v>823</v>
      </c>
      <c r="H10" s="33">
        <f>SUM(H5:H9)</f>
        <v>938</v>
      </c>
      <c r="J10" s="39">
        <f>SUM(J5:J9)</f>
        <v>0</v>
      </c>
    </row>
    <row r="11" spans="1:10" ht="8.25" customHeight="1">
      <c r="A11" s="59"/>
      <c r="B11" s="57"/>
      <c r="C11" s="57"/>
      <c r="D11" s="57"/>
      <c r="E11" s="57"/>
      <c r="F11" s="43"/>
      <c r="G11" s="58"/>
      <c r="H11" s="57"/>
      <c r="I11" s="21"/>
      <c r="J11" s="59"/>
    </row>
    <row r="12" spans="1:10" ht="12.75">
      <c r="A12" s="49" t="s">
        <v>46</v>
      </c>
      <c r="B12" s="50">
        <f>'Intake UG UKEU'!B12+'Intake UG Int'!B12</f>
        <v>79</v>
      </c>
      <c r="C12" s="50">
        <f>'Intake UG UKEU'!C12+'Intake UG Int'!C12</f>
        <v>0</v>
      </c>
      <c r="D12" s="61">
        <f>'Intake UG UKEU'!D12+'Intake UG Int'!D12</f>
        <v>11</v>
      </c>
      <c r="E12" s="51">
        <f aca="true" t="shared" si="0" ref="E12:E18">SUM(B12:D12)</f>
        <v>90</v>
      </c>
      <c r="F12" s="29"/>
      <c r="G12" s="70">
        <f>'Intake UG UKEU'!G12+'Intake UG Int'!G12</f>
        <v>103</v>
      </c>
      <c r="H12" s="30">
        <f>'Intake UG UKEU'!H12+'Intake UG Int'!H12</f>
        <v>126</v>
      </c>
      <c r="J12" s="54">
        <f>'Intake UG UKEU'!J12+'Intake UG Int'!J12</f>
        <v>0</v>
      </c>
    </row>
    <row r="13" spans="1:10" ht="12.75">
      <c r="A13" s="23" t="s">
        <v>47</v>
      </c>
      <c r="B13" s="27">
        <f>'Intake UG UKEU'!B13+'Intake UG Int'!B13</f>
        <v>110</v>
      </c>
      <c r="C13" s="27">
        <f>'Intake UG UKEU'!C13+'Intake UG Int'!C13</f>
        <v>8</v>
      </c>
      <c r="D13" s="44">
        <f>'Intake UG UKEU'!D13+'Intake UG Int'!D13</f>
        <v>10</v>
      </c>
      <c r="E13" s="37">
        <f t="shared" si="0"/>
        <v>128</v>
      </c>
      <c r="F13" s="29"/>
      <c r="G13" s="70">
        <f>'Intake UG UKEU'!G13+'Intake UG Int'!G13</f>
        <v>134</v>
      </c>
      <c r="H13" s="30">
        <f>'Intake UG UKEU'!H13+'Intake UG Int'!H13</f>
        <v>172</v>
      </c>
      <c r="J13" s="38">
        <f>'Intake UG UKEU'!J13+'Intake UG Int'!J13</f>
        <v>0</v>
      </c>
    </row>
    <row r="14" spans="1:10" ht="12.75">
      <c r="A14" s="23" t="s">
        <v>92</v>
      </c>
      <c r="B14" s="27">
        <f>'Intake UG UKEU'!B14+'Intake UG Int'!B14</f>
        <v>38</v>
      </c>
      <c r="C14" s="27">
        <f>'Intake UG UKEU'!C14+'Intake UG Int'!C14</f>
        <v>4</v>
      </c>
      <c r="D14" s="44">
        <f>'Intake UG UKEU'!D14+'Intake UG Int'!D14</f>
        <v>0</v>
      </c>
      <c r="E14" s="37">
        <f t="shared" si="0"/>
        <v>42</v>
      </c>
      <c r="F14" s="29"/>
      <c r="G14" s="70">
        <f>'Intake UG UKEU'!G14+'Intake UG Int'!G14</f>
        <v>47</v>
      </c>
      <c r="H14" s="30">
        <f>'Intake UG UKEU'!H14+'Intake UG Int'!H14</f>
        <v>199</v>
      </c>
      <c r="J14" s="38">
        <f>'Intake UG UKEU'!J14+'Intake UG Int'!J14</f>
        <v>0</v>
      </c>
    </row>
    <row r="15" spans="1:10" ht="12.75">
      <c r="A15" s="23" t="s">
        <v>48</v>
      </c>
      <c r="B15" s="27">
        <f>'Intake UG UKEU'!B15+'Intake UG Int'!B15</f>
        <v>101</v>
      </c>
      <c r="C15" s="27">
        <f>'Intake UG UKEU'!C15+'Intake UG Int'!C15</f>
        <v>6</v>
      </c>
      <c r="D15" s="44">
        <f>'Intake UG UKEU'!D15+'Intake UG Int'!D15</f>
        <v>0</v>
      </c>
      <c r="E15" s="37">
        <f t="shared" si="0"/>
        <v>107</v>
      </c>
      <c r="F15" s="29"/>
      <c r="G15" s="70">
        <f>'Intake UG UKEU'!G15+'Intake UG Int'!G15</f>
        <v>114</v>
      </c>
      <c r="H15" s="30">
        <f>'Intake UG UKEU'!H15+'Intake UG Int'!H15</f>
        <v>139</v>
      </c>
      <c r="J15" s="38">
        <f>'Intake UG UKEU'!J15+'Intake UG Int'!J15</f>
        <v>0</v>
      </c>
    </row>
    <row r="16" spans="1:10" ht="12.75">
      <c r="A16" s="23" t="s">
        <v>82</v>
      </c>
      <c r="B16" s="27">
        <f>'Intake UG UKEU'!B16+'Intake UG Int'!B16</f>
        <v>177</v>
      </c>
      <c r="C16" s="27">
        <f>'Intake UG UKEU'!C16+'Intake UG Int'!C16</f>
        <v>3</v>
      </c>
      <c r="D16" s="44">
        <f>'Intake UG UKEU'!D16+'Intake UG Int'!D16</f>
        <v>2</v>
      </c>
      <c r="E16" s="37">
        <f t="shared" si="0"/>
        <v>182</v>
      </c>
      <c r="F16" s="29"/>
      <c r="G16" s="70">
        <f>'Intake UG UKEU'!G16+'Intake UG Int'!G16</f>
        <v>69</v>
      </c>
      <c r="H16" s="30">
        <f>'Intake UG UKEU'!H16+'Intake UG Int'!H16</f>
        <v>95</v>
      </c>
      <c r="J16" s="38">
        <f>'Intake UG UKEU'!J16+'Intake UG Int'!J16</f>
        <v>0</v>
      </c>
    </row>
    <row r="17" spans="1:10" ht="12.75">
      <c r="A17" s="23" t="s">
        <v>49</v>
      </c>
      <c r="B17" s="27">
        <f>'Intake UG UKEU'!B17+'Intake UG Int'!B17</f>
        <v>67</v>
      </c>
      <c r="C17" s="27">
        <f>'Intake UG UKEU'!C17+'Intake UG Int'!C17</f>
        <v>9</v>
      </c>
      <c r="D17" s="44">
        <f>'Intake UG UKEU'!D17+'Intake UG Int'!D17</f>
        <v>3</v>
      </c>
      <c r="E17" s="37">
        <f t="shared" si="0"/>
        <v>79</v>
      </c>
      <c r="F17" s="29"/>
      <c r="G17" s="70">
        <f>'Intake UG UKEU'!G17+'Intake UG Int'!G17</f>
        <v>175</v>
      </c>
      <c r="H17" s="30">
        <f>'Intake UG UKEU'!H17+'Intake UG Int'!H17</f>
        <v>220</v>
      </c>
      <c r="J17" s="38">
        <f>'Intake UG UKEU'!J17+'Intake UG Int'!J17</f>
        <v>0</v>
      </c>
    </row>
    <row r="18" spans="1:10" ht="12.75">
      <c r="A18" s="23" t="s">
        <v>50</v>
      </c>
      <c r="B18" s="27">
        <f>'Intake UG UKEU'!B18+'Intake UG Int'!B18</f>
        <v>43</v>
      </c>
      <c r="C18" s="27">
        <f>'Intake UG UKEU'!C18+'Intake UG Int'!C18</f>
        <v>2</v>
      </c>
      <c r="D18" s="44">
        <f>'Intake UG UKEU'!D18+'Intake UG Int'!D18</f>
        <v>6</v>
      </c>
      <c r="E18" s="37">
        <f t="shared" si="0"/>
        <v>51</v>
      </c>
      <c r="F18" s="29"/>
      <c r="G18" s="70">
        <f>'Intake UG UKEU'!G18+'Intake UG Int'!G18</f>
        <v>62</v>
      </c>
      <c r="H18" s="30">
        <f>'Intake UG UKEU'!H18+'Intake UG Int'!H18</f>
        <v>93</v>
      </c>
      <c r="J18" s="38">
        <f>'Intake UG UKEU'!J18+'Intake UG Int'!J18</f>
        <v>0</v>
      </c>
    </row>
    <row r="19" spans="1:10" s="3" customFormat="1" ht="12.75">
      <c r="A19" s="24" t="s">
        <v>51</v>
      </c>
      <c r="B19" s="31">
        <f>SUM(B12:B18)</f>
        <v>615</v>
      </c>
      <c r="C19" s="31">
        <f>SUM(C12:C18)</f>
        <v>32</v>
      </c>
      <c r="D19" s="45">
        <f>SUM(D12:D18)</f>
        <v>32</v>
      </c>
      <c r="E19" s="28">
        <f>SUM(E12:E18)</f>
        <v>679</v>
      </c>
      <c r="F19" s="32"/>
      <c r="G19" s="41">
        <f>SUM(G12:G18)</f>
        <v>704</v>
      </c>
      <c r="H19" s="33">
        <f>SUM(H12:H18)</f>
        <v>1044</v>
      </c>
      <c r="J19" s="39">
        <f>SUM(J12:J18)</f>
        <v>0</v>
      </c>
    </row>
    <row r="20" spans="1:10" ht="8.25" customHeight="1">
      <c r="A20" s="59"/>
      <c r="B20" s="57"/>
      <c r="C20" s="57"/>
      <c r="D20" s="57"/>
      <c r="E20" s="57"/>
      <c r="F20" s="43"/>
      <c r="G20" s="58"/>
      <c r="H20" s="57"/>
      <c r="I20" s="21"/>
      <c r="J20" s="59"/>
    </row>
    <row r="21" spans="1:10" ht="12.75">
      <c r="A21" s="49" t="s">
        <v>52</v>
      </c>
      <c r="B21" s="50">
        <f>'Intake UG UKEU'!B21+'Intake UG Int'!B21</f>
        <v>267</v>
      </c>
      <c r="C21" s="50">
        <f>'Intake UG UKEU'!C21+'Intake UG Int'!C21</f>
        <v>9</v>
      </c>
      <c r="D21" s="61">
        <f>'Intake UG UKEU'!D21+'Intake UG Int'!D21</f>
        <v>0</v>
      </c>
      <c r="E21" s="51">
        <f aca="true" t="shared" si="1" ref="E21:E29">SUM(B21:D21)</f>
        <v>276</v>
      </c>
      <c r="F21" s="29"/>
      <c r="G21" s="70">
        <f>'Intake UG UKEU'!G21+'Intake UG Int'!G21</f>
        <v>280</v>
      </c>
      <c r="H21" s="30">
        <f>'Intake UG UKEU'!H21+'Intake UG Int'!H21</f>
        <v>332</v>
      </c>
      <c r="J21" s="54">
        <f>'Intake UG UKEU'!J21+'Intake UG Int'!J21</f>
        <v>0</v>
      </c>
    </row>
    <row r="22" spans="1:10" ht="12.75">
      <c r="A22" s="23" t="s">
        <v>53</v>
      </c>
      <c r="B22" s="27">
        <f>'Intake UG UKEU'!B22+'Intake UG Int'!B22</f>
        <v>133</v>
      </c>
      <c r="C22" s="27">
        <f>'Intake UG UKEU'!C22+'Intake UG Int'!C22</f>
        <v>6</v>
      </c>
      <c r="D22" s="44">
        <f>'Intake UG UKEU'!D22+'Intake UG Int'!D22</f>
        <v>0</v>
      </c>
      <c r="E22" s="37">
        <f t="shared" si="1"/>
        <v>139</v>
      </c>
      <c r="F22" s="29"/>
      <c r="G22" s="70">
        <f>'Intake UG UKEU'!G22+'Intake UG Int'!G22</f>
        <v>130</v>
      </c>
      <c r="H22" s="30">
        <f>'Intake UG UKEU'!H22+'Intake UG Int'!H22</f>
        <v>156</v>
      </c>
      <c r="J22" s="38">
        <f>'Intake UG UKEU'!J22+'Intake UG Int'!J22</f>
        <v>0</v>
      </c>
    </row>
    <row r="23" spans="1:10" ht="12.75">
      <c r="A23" s="23" t="s">
        <v>54</v>
      </c>
      <c r="B23" s="27">
        <f>'Intake UG UKEU'!B23+'Intake UG Int'!B23</f>
        <v>167</v>
      </c>
      <c r="C23" s="27">
        <f>'Intake UG UKEU'!C23+'Intake UG Int'!C23</f>
        <v>7</v>
      </c>
      <c r="D23" s="44">
        <f>'Intake UG UKEU'!D23+'Intake UG Int'!D23</f>
        <v>0</v>
      </c>
      <c r="E23" s="37">
        <f t="shared" si="1"/>
        <v>174</v>
      </c>
      <c r="F23" s="29"/>
      <c r="G23" s="70">
        <f>'Intake UG UKEU'!G23+'Intake UG Int'!G23</f>
        <v>150</v>
      </c>
      <c r="H23" s="30">
        <f>'Intake UG UKEU'!H23+'Intake UG Int'!H23</f>
        <v>175</v>
      </c>
      <c r="J23" s="38">
        <f>'Intake UG UKEU'!J23+'Intake UG Int'!J23</f>
        <v>0</v>
      </c>
    </row>
    <row r="24" spans="1:10" ht="12.75">
      <c r="A24" s="23" t="s">
        <v>55</v>
      </c>
      <c r="B24" s="27">
        <f>'Intake UG UKEU'!B24+'Intake UG Int'!B24</f>
        <v>138</v>
      </c>
      <c r="C24" s="27">
        <f>'Intake UG UKEU'!C24+'Intake UG Int'!C24</f>
        <v>2</v>
      </c>
      <c r="D24" s="44">
        <f>'Intake UG UKEU'!D24+'Intake UG Int'!D24</f>
        <v>0</v>
      </c>
      <c r="E24" s="37">
        <f t="shared" si="1"/>
        <v>140</v>
      </c>
      <c r="F24" s="29"/>
      <c r="G24" s="70">
        <f>'Intake UG UKEU'!G24+'Intake UG Int'!G24</f>
        <v>163</v>
      </c>
      <c r="H24" s="30">
        <f>'Intake UG UKEU'!H24+'Intake UG Int'!H24</f>
        <v>173</v>
      </c>
      <c r="J24" s="38">
        <f>'Intake UG UKEU'!J24+'Intake UG Int'!J24</f>
        <v>0</v>
      </c>
    </row>
    <row r="25" spans="1:10" ht="12.75">
      <c r="A25" s="23" t="s">
        <v>56</v>
      </c>
      <c r="B25" s="27">
        <f>'Intake UG UKEU'!B25+'Intake UG Int'!B25</f>
        <v>139</v>
      </c>
      <c r="C25" s="27">
        <f>'Intake UG UKEU'!C25+'Intake UG Int'!C25</f>
        <v>5</v>
      </c>
      <c r="D25" s="44">
        <f>'Intake UG UKEU'!D25+'Intake UG Int'!D25</f>
        <v>0</v>
      </c>
      <c r="E25" s="37">
        <f t="shared" si="1"/>
        <v>144</v>
      </c>
      <c r="F25" s="29"/>
      <c r="G25" s="70">
        <f>'Intake UG UKEU'!G25+'Intake UG Int'!G25</f>
        <v>152</v>
      </c>
      <c r="H25" s="30">
        <f>'Intake UG UKEU'!H25+'Intake UG Int'!H25</f>
        <v>161</v>
      </c>
      <c r="J25" s="38">
        <f>'Intake UG UKEU'!J25+'Intake UG Int'!J25</f>
        <v>0</v>
      </c>
    </row>
    <row r="26" spans="1:10" ht="12.75">
      <c r="A26" s="23" t="s">
        <v>57</v>
      </c>
      <c r="B26" s="27">
        <f>'Intake UG UKEU'!B26+'Intake UG Int'!B26</f>
        <v>267</v>
      </c>
      <c r="C26" s="27">
        <f>'Intake UG UKEU'!C26+'Intake UG Int'!C26</f>
        <v>12</v>
      </c>
      <c r="D26" s="44">
        <f>'Intake UG UKEU'!D26+'Intake UG Int'!D26</f>
        <v>0</v>
      </c>
      <c r="E26" s="37">
        <f t="shared" si="1"/>
        <v>279</v>
      </c>
      <c r="F26" s="29"/>
      <c r="G26" s="70">
        <f>'Intake UG UKEU'!G26+'Intake UG Int'!G26</f>
        <v>285</v>
      </c>
      <c r="H26" s="30">
        <f>'Intake UG UKEU'!H26+'Intake UG Int'!H26</f>
        <v>279</v>
      </c>
      <c r="J26" s="38">
        <f>'Intake UG UKEU'!J26+'Intake UG Int'!J26</f>
        <v>0</v>
      </c>
    </row>
    <row r="27" spans="1:10" ht="12.75">
      <c r="A27" s="23" t="s">
        <v>58</v>
      </c>
      <c r="B27" s="27">
        <f>'Intake UG UKEU'!B27+'Intake UG Int'!B27</f>
        <v>169</v>
      </c>
      <c r="C27" s="27">
        <f>'Intake UG UKEU'!C27+'Intake UG Int'!C27</f>
        <v>9</v>
      </c>
      <c r="D27" s="44">
        <f>'Intake UG UKEU'!D27+'Intake UG Int'!D27</f>
        <v>0</v>
      </c>
      <c r="E27" s="37">
        <f t="shared" si="1"/>
        <v>178</v>
      </c>
      <c r="F27" s="29"/>
      <c r="G27" s="70">
        <f>'Intake UG UKEU'!G27+'Intake UG Int'!G27</f>
        <v>237</v>
      </c>
      <c r="H27" s="30">
        <f>'Intake UG UKEU'!H27+'Intake UG Int'!H27</f>
        <v>214</v>
      </c>
      <c r="J27" s="38">
        <f>'Intake UG UKEU'!J27+'Intake UG Int'!J27</f>
        <v>0</v>
      </c>
    </row>
    <row r="28" spans="1:10" ht="12.75">
      <c r="A28" s="23" t="s">
        <v>93</v>
      </c>
      <c r="B28" s="27">
        <f>'Intake UG UKEU'!B28+'Intake UG Int'!B28</f>
        <v>315</v>
      </c>
      <c r="C28" s="27">
        <f>'Intake UG UKEU'!C28+'Intake UG Int'!C28</f>
        <v>15</v>
      </c>
      <c r="D28" s="44">
        <f>'Intake UG UKEU'!D28+'Intake UG Int'!D28</f>
        <v>0</v>
      </c>
      <c r="E28" s="37">
        <f t="shared" si="1"/>
        <v>330</v>
      </c>
      <c r="F28" s="29"/>
      <c r="G28" s="70">
        <f>'Intake UG UKEU'!G28+'Intake UG Int'!G28</f>
        <v>334</v>
      </c>
      <c r="H28" s="30">
        <f>'Intake UG UKEU'!H28+'Intake UG Int'!H28</f>
        <v>234</v>
      </c>
      <c r="J28" s="38">
        <f>'Intake UG UKEU'!J28+'Intake UG Int'!J28</f>
        <v>0</v>
      </c>
    </row>
    <row r="29" spans="1:10" ht="12.75">
      <c r="A29" s="23" t="s">
        <v>59</v>
      </c>
      <c r="B29" s="27">
        <f>'Intake UG UKEU'!B29+'Intake UG Int'!B29</f>
        <v>121</v>
      </c>
      <c r="C29" s="27">
        <f>'Intake UG UKEU'!C29+'Intake UG Int'!C29</f>
        <v>6</v>
      </c>
      <c r="D29" s="44">
        <f>'Intake UG UKEU'!D29+'Intake UG Int'!D29</f>
        <v>0</v>
      </c>
      <c r="E29" s="37">
        <f t="shared" si="1"/>
        <v>127</v>
      </c>
      <c r="F29" s="29"/>
      <c r="G29" s="70">
        <f>'Intake UG UKEU'!G29+'Intake UG Int'!G29</f>
        <v>152</v>
      </c>
      <c r="H29" s="30">
        <f>'Intake UG UKEU'!H29+'Intake UG Int'!H29</f>
        <v>176</v>
      </c>
      <c r="J29" s="38">
        <f>'Intake UG UKEU'!J29+'Intake UG Int'!J29</f>
        <v>0</v>
      </c>
    </row>
    <row r="30" spans="1:10" s="3" customFormat="1" ht="12.75">
      <c r="A30" s="24" t="s">
        <v>60</v>
      </c>
      <c r="B30" s="31">
        <f>SUM(B21:B29)</f>
        <v>1716</v>
      </c>
      <c r="C30" s="31">
        <f>SUM(C21:C29)</f>
        <v>71</v>
      </c>
      <c r="D30" s="45">
        <f>SUM(D21:D29)</f>
        <v>0</v>
      </c>
      <c r="E30" s="28">
        <f>SUM(E21:E29)</f>
        <v>1787</v>
      </c>
      <c r="F30" s="32"/>
      <c r="G30" s="41">
        <f>SUM(G21:G29)</f>
        <v>1883</v>
      </c>
      <c r="H30" s="33">
        <f>SUM(H21:H29)</f>
        <v>1900</v>
      </c>
      <c r="J30" s="39">
        <f>SUM(J21:J29)</f>
        <v>0</v>
      </c>
    </row>
    <row r="31" spans="2:8" s="25" customFormat="1" ht="12.75">
      <c r="B31" s="32"/>
      <c r="C31" s="32"/>
      <c r="D31" s="34"/>
      <c r="E31" s="32"/>
      <c r="F31" s="32"/>
      <c r="G31" s="32"/>
      <c r="H31" s="34"/>
    </row>
    <row r="32" spans="1:10" s="3" customFormat="1" ht="12.75">
      <c r="A32" s="24" t="s">
        <v>61</v>
      </c>
      <c r="B32" s="31">
        <f>B30+B19+B10</f>
        <v>3071</v>
      </c>
      <c r="C32" s="31">
        <f>C30+C19+C10</f>
        <v>133</v>
      </c>
      <c r="D32" s="45">
        <f>D30+D19+D10</f>
        <v>98</v>
      </c>
      <c r="E32" s="28">
        <f>E30+E19+E10</f>
        <v>3302</v>
      </c>
      <c r="F32" s="32"/>
      <c r="G32" s="42">
        <f>G30+G19+G10</f>
        <v>3410</v>
      </c>
      <c r="H32" s="33">
        <f>H30+H19+H10</f>
        <v>3882</v>
      </c>
      <c r="J32" s="39">
        <f>J30+J19+J10</f>
        <v>0</v>
      </c>
    </row>
    <row r="33" ht="12.75">
      <c r="D33" s="5"/>
    </row>
    <row r="34" ht="12.75">
      <c r="A34" s="6" t="s">
        <v>105</v>
      </c>
    </row>
    <row r="35" ht="12.75">
      <c r="A35" s="6" t="s">
        <v>63</v>
      </c>
    </row>
    <row r="36" spans="1:5" ht="12.75">
      <c r="A36" s="5" t="s">
        <v>106</v>
      </c>
      <c r="D36" s="35"/>
      <c r="E36" s="35"/>
    </row>
    <row r="37" ht="12.75">
      <c r="A37" s="6" t="s">
        <v>64</v>
      </c>
    </row>
    <row r="38" ht="12.75">
      <c r="A38" s="6" t="s">
        <v>65</v>
      </c>
    </row>
    <row r="39" ht="12.75">
      <c r="A39" s="6" t="s">
        <v>86</v>
      </c>
    </row>
    <row r="40" ht="12.75">
      <c r="A40" s="6" t="s">
        <v>109</v>
      </c>
    </row>
    <row r="41" ht="12.75">
      <c r="A41" s="6" t="s">
        <v>110</v>
      </c>
    </row>
  </sheetData>
  <mergeCells count="2">
    <mergeCell ref="G3:H3"/>
    <mergeCell ref="I1:J1"/>
  </mergeCells>
  <printOptions horizontalCentered="1"/>
  <pageMargins left="0.3937007874015748" right="0.3937007874015748" top="0.984251968503937" bottom="0.3937007874015748" header="0.3937007874015748" footer="0.2362204724409449"/>
  <pageSetup fitToHeight="1" fitToWidth="1" horizontalDpi="600" verticalDpi="600" orientation="landscape" paperSize="9" scale="89" r:id="rId2"/>
  <headerFooter alignWithMargins="0">
    <oddHeader>&amp;L&amp;"Arial,Regular"Planning Office&amp;C&amp;"Arial,Bold"&amp;14Student Intakes and Populations 2009-10&amp;R&amp;G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">
      <selection activeCell="C5" sqref="C5"/>
    </sheetView>
  </sheetViews>
  <sheetFormatPr defaultColWidth="9.00390625" defaultRowHeight="15.75"/>
  <cols>
    <col min="1" max="1" width="32.75390625" style="6" customWidth="1"/>
    <col min="2" max="5" width="12.50390625" style="6" customWidth="1"/>
    <col min="6" max="6" width="3.00390625" style="20" customWidth="1"/>
    <col min="7" max="7" width="12.50390625" style="3" customWidth="1"/>
    <col min="8" max="8" width="12.50390625" style="6" customWidth="1"/>
    <col min="9" max="9" width="3.00390625" style="6" customWidth="1"/>
    <col min="10" max="10" width="12.50390625" style="40" customWidth="1"/>
    <col min="11" max="16384" width="9.00390625" style="6" customWidth="1"/>
  </cols>
  <sheetData>
    <row r="1" spans="1:10" ht="18">
      <c r="A1" s="72" t="s">
        <v>100</v>
      </c>
      <c r="B1" s="15"/>
      <c r="C1" s="15"/>
      <c r="D1" s="15"/>
      <c r="E1" s="88"/>
      <c r="F1" s="89"/>
      <c r="G1" s="73"/>
      <c r="H1" s="15"/>
      <c r="I1" s="83" t="str">
        <f>'Intake UG UKEU'!I1</f>
        <v>05.10.09</v>
      </c>
      <c r="J1" s="85"/>
    </row>
    <row r="3" spans="7:10" ht="12.75">
      <c r="G3" s="81" t="s">
        <v>34</v>
      </c>
      <c r="H3" s="82"/>
      <c r="J3" s="6"/>
    </row>
    <row r="4" spans="1:10" ht="71.25" customHeight="1">
      <c r="A4" s="64" t="s">
        <v>35</v>
      </c>
      <c r="B4" s="65" t="s">
        <v>36</v>
      </c>
      <c r="C4" s="46" t="s">
        <v>37</v>
      </c>
      <c r="D4" s="66" t="s">
        <v>79</v>
      </c>
      <c r="E4" s="26" t="s">
        <v>38</v>
      </c>
      <c r="F4" s="67"/>
      <c r="G4" s="22" t="s">
        <v>85</v>
      </c>
      <c r="H4" s="36" t="s">
        <v>94</v>
      </c>
      <c r="I4" s="3"/>
      <c r="J4" s="68" t="s">
        <v>39</v>
      </c>
    </row>
    <row r="5" spans="1:10" ht="12.75">
      <c r="A5" s="23" t="s">
        <v>40</v>
      </c>
      <c r="B5" s="27">
        <v>538</v>
      </c>
      <c r="C5" s="27">
        <v>35</v>
      </c>
      <c r="D5" s="44">
        <f>'Intake UG UKEU'!D5</f>
        <v>2</v>
      </c>
      <c r="E5" s="37">
        <f>SUM(B5:D5)</f>
        <v>575</v>
      </c>
      <c r="F5" s="29"/>
      <c r="G5" s="41">
        <v>548</v>
      </c>
      <c r="H5" s="30">
        <v>544</v>
      </c>
      <c r="J5" s="38">
        <f>'Intake UG UKEU'!J5</f>
        <v>0</v>
      </c>
    </row>
    <row r="6" spans="1:10" ht="12.75">
      <c r="A6" s="23" t="s">
        <v>41</v>
      </c>
      <c r="B6" s="27">
        <v>195</v>
      </c>
      <c r="C6" s="27">
        <v>27</v>
      </c>
      <c r="D6" s="44">
        <f>'Intake UG UKEU'!D6</f>
        <v>3</v>
      </c>
      <c r="E6" s="37">
        <f>SUM(B6:D6)</f>
        <v>225</v>
      </c>
      <c r="F6" s="29"/>
      <c r="G6" s="41">
        <v>206</v>
      </c>
      <c r="H6" s="30">
        <v>200</v>
      </c>
      <c r="J6" s="38">
        <f>'Intake UG UKEU'!J6</f>
        <v>0</v>
      </c>
    </row>
    <row r="7" spans="1:10" ht="12.75">
      <c r="A7" s="23" t="s">
        <v>42</v>
      </c>
      <c r="B7" s="27">
        <v>751</v>
      </c>
      <c r="C7" s="27">
        <v>83</v>
      </c>
      <c r="D7" s="44">
        <f>'Intake UG UKEU'!D7</f>
        <v>1</v>
      </c>
      <c r="E7" s="37">
        <f>SUM(B7:D7)</f>
        <v>835</v>
      </c>
      <c r="F7" s="29"/>
      <c r="G7" s="41">
        <v>838</v>
      </c>
      <c r="H7" s="30">
        <v>846</v>
      </c>
      <c r="J7" s="38">
        <f>'Intake UG UKEU'!J7</f>
        <v>0</v>
      </c>
    </row>
    <row r="8" spans="1:10" ht="12.75">
      <c r="A8" s="23" t="s">
        <v>43</v>
      </c>
      <c r="B8" s="27">
        <v>333</v>
      </c>
      <c r="C8" s="27">
        <v>42</v>
      </c>
      <c r="D8" s="44">
        <f>'Intake UG UKEU'!D8</f>
        <v>21</v>
      </c>
      <c r="E8" s="37">
        <f>SUM(B8:D8)</f>
        <v>396</v>
      </c>
      <c r="F8" s="29"/>
      <c r="G8" s="41">
        <v>405</v>
      </c>
      <c r="H8" s="30">
        <v>417</v>
      </c>
      <c r="J8" s="38">
        <f>'Intake UG UKEU'!J8</f>
        <v>0</v>
      </c>
    </row>
    <row r="9" spans="1:10" ht="12.75">
      <c r="A9" s="23" t="s">
        <v>44</v>
      </c>
      <c r="B9" s="27">
        <v>626</v>
      </c>
      <c r="C9" s="27">
        <v>64</v>
      </c>
      <c r="D9" s="44">
        <f>'Intake UG UKEU'!D9</f>
        <v>29</v>
      </c>
      <c r="E9" s="37">
        <f>SUM(B9:D9)</f>
        <v>719</v>
      </c>
      <c r="F9" s="29"/>
      <c r="G9" s="41">
        <v>757</v>
      </c>
      <c r="H9" s="30">
        <v>790</v>
      </c>
      <c r="J9" s="38">
        <f>'Intake UG UKEU'!J9</f>
        <v>0</v>
      </c>
    </row>
    <row r="10" spans="1:10" s="3" customFormat="1" ht="12.75">
      <c r="A10" s="24" t="s">
        <v>45</v>
      </c>
      <c r="B10" s="31">
        <f>SUM(B5:B9)</f>
        <v>2443</v>
      </c>
      <c r="C10" s="31">
        <f>SUM(C5:C9)</f>
        <v>251</v>
      </c>
      <c r="D10" s="45">
        <f>SUM(D5:D9)</f>
        <v>56</v>
      </c>
      <c r="E10" s="28">
        <f>SUM(E5:E9)</f>
        <v>2750</v>
      </c>
      <c r="F10" s="32"/>
      <c r="G10" s="41">
        <f>SUM(G5:G9)</f>
        <v>2754</v>
      </c>
      <c r="H10" s="33">
        <f>SUM(H5:H9)</f>
        <v>2797</v>
      </c>
      <c r="J10" s="39">
        <f>SUM(J5:J9)</f>
        <v>0</v>
      </c>
    </row>
    <row r="11" spans="1:10" ht="8.25" customHeight="1">
      <c r="A11" s="59"/>
      <c r="B11" s="57"/>
      <c r="C11" s="57"/>
      <c r="D11" s="57"/>
      <c r="E11" s="57"/>
      <c r="F11" s="43"/>
      <c r="G11" s="58"/>
      <c r="H11" s="57"/>
      <c r="I11" s="21"/>
      <c r="J11" s="57"/>
    </row>
    <row r="12" spans="1:10" ht="12.75">
      <c r="A12" s="49" t="s">
        <v>46</v>
      </c>
      <c r="B12" s="50">
        <v>316</v>
      </c>
      <c r="C12" s="50">
        <v>15</v>
      </c>
      <c r="D12" s="61">
        <f>'Intake UG UKEU'!D12</f>
        <v>11</v>
      </c>
      <c r="E12" s="51">
        <f aca="true" t="shared" si="0" ref="E12:E18">SUM(B12:D12)</f>
        <v>342</v>
      </c>
      <c r="F12" s="29"/>
      <c r="G12" s="52">
        <v>351</v>
      </c>
      <c r="H12" s="53">
        <v>356</v>
      </c>
      <c r="J12" s="54">
        <f>'Intake UG UKEU'!J12</f>
        <v>0</v>
      </c>
    </row>
    <row r="13" spans="1:10" ht="12.75">
      <c r="A13" s="23" t="s">
        <v>47</v>
      </c>
      <c r="B13" s="27">
        <v>396</v>
      </c>
      <c r="C13" s="27">
        <v>31</v>
      </c>
      <c r="D13" s="44">
        <f>'Intake UG UKEU'!D13</f>
        <v>10</v>
      </c>
      <c r="E13" s="37">
        <f t="shared" si="0"/>
        <v>437</v>
      </c>
      <c r="F13" s="29"/>
      <c r="G13" s="41">
        <v>420</v>
      </c>
      <c r="H13" s="30">
        <v>415</v>
      </c>
      <c r="J13" s="38">
        <f>'Intake UG UKEU'!J13</f>
        <v>0</v>
      </c>
    </row>
    <row r="14" spans="1:10" ht="12.75">
      <c r="A14" s="23" t="s">
        <v>92</v>
      </c>
      <c r="B14" s="27">
        <v>118</v>
      </c>
      <c r="C14" s="27">
        <v>12</v>
      </c>
      <c r="D14" s="44">
        <f>'Intake UG UKEU'!D14</f>
        <v>0</v>
      </c>
      <c r="E14" s="37">
        <f t="shared" si="0"/>
        <v>130</v>
      </c>
      <c r="F14" s="29"/>
      <c r="G14" s="41">
        <v>595</v>
      </c>
      <c r="H14" s="30">
        <v>599</v>
      </c>
      <c r="J14" s="38">
        <f>'Intake UG UKEU'!J14</f>
        <v>0</v>
      </c>
    </row>
    <row r="15" spans="1:10" ht="12.75">
      <c r="A15" s="23" t="s">
        <v>48</v>
      </c>
      <c r="B15" s="27">
        <v>330</v>
      </c>
      <c r="C15" s="27">
        <v>24</v>
      </c>
      <c r="D15" s="44">
        <f>'Intake UG UKEU'!D15</f>
        <v>0</v>
      </c>
      <c r="E15" s="37">
        <f t="shared" si="0"/>
        <v>354</v>
      </c>
      <c r="F15" s="29"/>
      <c r="G15" s="41">
        <v>353</v>
      </c>
      <c r="H15" s="30">
        <v>390</v>
      </c>
      <c r="J15" s="38">
        <f>'Intake UG UKEU'!J15</f>
        <v>0</v>
      </c>
    </row>
    <row r="16" spans="1:10" ht="12.75">
      <c r="A16" s="23" t="s">
        <v>82</v>
      </c>
      <c r="B16" s="27">
        <v>442</v>
      </c>
      <c r="C16" s="27">
        <v>39</v>
      </c>
      <c r="D16" s="44">
        <f>'Intake UG UKEU'!D16</f>
        <v>2</v>
      </c>
      <c r="E16" s="37">
        <f t="shared" si="0"/>
        <v>483</v>
      </c>
      <c r="F16" s="29"/>
      <c r="G16" s="41">
        <v>166</v>
      </c>
      <c r="H16" s="30">
        <v>178</v>
      </c>
      <c r="J16" s="38">
        <f>'Intake UG UKEU'!J16</f>
        <v>0</v>
      </c>
    </row>
    <row r="17" spans="1:10" ht="12.75">
      <c r="A17" s="23" t="s">
        <v>49</v>
      </c>
      <c r="B17" s="27">
        <v>152</v>
      </c>
      <c r="C17" s="27">
        <v>11</v>
      </c>
      <c r="D17" s="44">
        <f>'Intake UG UKEU'!D17</f>
        <v>3</v>
      </c>
      <c r="E17" s="37">
        <f t="shared" si="0"/>
        <v>166</v>
      </c>
      <c r="F17" s="29"/>
      <c r="G17" s="41">
        <v>493</v>
      </c>
      <c r="H17" s="30">
        <v>495</v>
      </c>
      <c r="J17" s="38">
        <f>'Intake UG UKEU'!J17</f>
        <v>0</v>
      </c>
    </row>
    <row r="18" spans="1:10" ht="12.75">
      <c r="A18" s="23" t="s">
        <v>50</v>
      </c>
      <c r="B18" s="27">
        <v>165</v>
      </c>
      <c r="C18" s="27">
        <v>16</v>
      </c>
      <c r="D18" s="44">
        <f>'Intake UG UKEU'!D18</f>
        <v>6</v>
      </c>
      <c r="E18" s="37">
        <f t="shared" si="0"/>
        <v>187</v>
      </c>
      <c r="F18" s="29"/>
      <c r="G18" s="41">
        <v>201</v>
      </c>
      <c r="H18" s="30">
        <v>194</v>
      </c>
      <c r="J18" s="38">
        <f>'Intake UG UKEU'!J18</f>
        <v>0</v>
      </c>
    </row>
    <row r="19" spans="1:10" s="3" customFormat="1" ht="12.75">
      <c r="A19" s="24" t="s">
        <v>51</v>
      </c>
      <c r="B19" s="31">
        <f>SUM(B12:B18)</f>
        <v>1919</v>
      </c>
      <c r="C19" s="31">
        <f>SUM(C12:C18)</f>
        <v>148</v>
      </c>
      <c r="D19" s="45">
        <f>SUM(D12:D18)</f>
        <v>32</v>
      </c>
      <c r="E19" s="28">
        <f>SUM(E12:E18)</f>
        <v>2099</v>
      </c>
      <c r="F19" s="32"/>
      <c r="G19" s="41">
        <f>SUM(G12:G18)</f>
        <v>2579</v>
      </c>
      <c r="H19" s="33">
        <f>SUM(H12:H18)</f>
        <v>2627</v>
      </c>
      <c r="J19" s="39">
        <f>SUM(J12:J18)</f>
        <v>0</v>
      </c>
    </row>
    <row r="20" spans="1:10" ht="8.25" customHeight="1">
      <c r="A20" s="59"/>
      <c r="B20" s="57"/>
      <c r="C20" s="57"/>
      <c r="D20" s="57"/>
      <c r="E20" s="57"/>
      <c r="F20" s="43"/>
      <c r="G20" s="58"/>
      <c r="H20" s="57"/>
      <c r="I20" s="21"/>
      <c r="J20" s="57"/>
    </row>
    <row r="21" spans="1:10" ht="12.75">
      <c r="A21" s="49" t="s">
        <v>52</v>
      </c>
      <c r="B21" s="50">
        <v>832</v>
      </c>
      <c r="C21" s="50">
        <v>110</v>
      </c>
      <c r="D21" s="61">
        <f>'Intake UG UKEU'!D21</f>
        <v>0</v>
      </c>
      <c r="E21" s="51">
        <f aca="true" t="shared" si="1" ref="E21:E29">SUM(B21:D21)</f>
        <v>942</v>
      </c>
      <c r="F21" s="29"/>
      <c r="G21" s="52">
        <v>941</v>
      </c>
      <c r="H21" s="53">
        <v>981</v>
      </c>
      <c r="J21" s="54">
        <f>'Intake UG UKEU'!J21</f>
        <v>0</v>
      </c>
    </row>
    <row r="22" spans="1:10" ht="12.75">
      <c r="A22" s="23" t="s">
        <v>53</v>
      </c>
      <c r="B22" s="27">
        <v>412</v>
      </c>
      <c r="C22" s="27">
        <v>49</v>
      </c>
      <c r="D22" s="44">
        <f>'Intake UG UKEU'!D22</f>
        <v>0</v>
      </c>
      <c r="E22" s="37">
        <f t="shared" si="1"/>
        <v>461</v>
      </c>
      <c r="F22" s="29"/>
      <c r="G22" s="41">
        <v>466</v>
      </c>
      <c r="H22" s="30">
        <v>466</v>
      </c>
      <c r="J22" s="38">
        <f>'Intake UG UKEU'!J22</f>
        <v>0</v>
      </c>
    </row>
    <row r="23" spans="1:10" ht="12.75">
      <c r="A23" s="23" t="s">
        <v>54</v>
      </c>
      <c r="B23" s="27">
        <v>433</v>
      </c>
      <c r="C23" s="27">
        <v>20</v>
      </c>
      <c r="D23" s="44">
        <f>'Intake UG UKEU'!D23</f>
        <v>0</v>
      </c>
      <c r="E23" s="37">
        <f t="shared" si="1"/>
        <v>453</v>
      </c>
      <c r="F23" s="29"/>
      <c r="G23" s="41">
        <v>413</v>
      </c>
      <c r="H23" s="30">
        <v>398</v>
      </c>
      <c r="J23" s="38">
        <f>'Intake UG UKEU'!J23</f>
        <v>0</v>
      </c>
    </row>
    <row r="24" spans="1:10" ht="12.75">
      <c r="A24" s="23" t="s">
        <v>55</v>
      </c>
      <c r="B24" s="27">
        <v>438</v>
      </c>
      <c r="C24" s="27">
        <v>26</v>
      </c>
      <c r="D24" s="44">
        <f>'Intake UG UKEU'!D24</f>
        <v>0</v>
      </c>
      <c r="E24" s="37">
        <f t="shared" si="1"/>
        <v>464</v>
      </c>
      <c r="F24" s="29"/>
      <c r="G24" s="41">
        <v>483</v>
      </c>
      <c r="H24" s="30">
        <v>470</v>
      </c>
      <c r="J24" s="38">
        <f>'Intake UG UKEU'!J24</f>
        <v>0</v>
      </c>
    </row>
    <row r="25" spans="1:10" ht="12.75">
      <c r="A25" s="23" t="s">
        <v>56</v>
      </c>
      <c r="B25" s="27">
        <v>458</v>
      </c>
      <c r="C25" s="27">
        <v>22</v>
      </c>
      <c r="D25" s="44">
        <f>'Intake UG UKEU'!D25</f>
        <v>0</v>
      </c>
      <c r="E25" s="37">
        <f t="shared" si="1"/>
        <v>480</v>
      </c>
      <c r="F25" s="29"/>
      <c r="G25" s="41">
        <v>497</v>
      </c>
      <c r="H25" s="30">
        <v>508</v>
      </c>
      <c r="J25" s="38">
        <f>'Intake UG UKEU'!J25</f>
        <v>0</v>
      </c>
    </row>
    <row r="26" spans="1:10" ht="12.75">
      <c r="A26" s="23" t="s">
        <v>57</v>
      </c>
      <c r="B26" s="27">
        <v>750</v>
      </c>
      <c r="C26" s="27">
        <v>39</v>
      </c>
      <c r="D26" s="44">
        <f>'Intake UG UKEU'!D26</f>
        <v>0</v>
      </c>
      <c r="E26" s="37">
        <f t="shared" si="1"/>
        <v>789</v>
      </c>
      <c r="F26" s="29"/>
      <c r="G26" s="41">
        <v>777</v>
      </c>
      <c r="H26" s="30">
        <v>782</v>
      </c>
      <c r="J26" s="38">
        <f>'Intake UG UKEU'!J26</f>
        <v>0</v>
      </c>
    </row>
    <row r="27" spans="1:10" ht="12.75">
      <c r="A27" s="23" t="s">
        <v>58</v>
      </c>
      <c r="B27" s="27">
        <v>484</v>
      </c>
      <c r="C27" s="27">
        <v>40</v>
      </c>
      <c r="D27" s="44">
        <f>'Intake UG UKEU'!D27</f>
        <v>0</v>
      </c>
      <c r="E27" s="37">
        <f t="shared" si="1"/>
        <v>524</v>
      </c>
      <c r="F27" s="29"/>
      <c r="G27" s="41">
        <v>572</v>
      </c>
      <c r="H27" s="30">
        <v>530</v>
      </c>
      <c r="J27" s="38">
        <f>'Intake UG UKEU'!J27</f>
        <v>0</v>
      </c>
    </row>
    <row r="28" spans="1:10" ht="12.75">
      <c r="A28" s="23" t="s">
        <v>93</v>
      </c>
      <c r="B28" s="27">
        <v>989</v>
      </c>
      <c r="C28" s="27">
        <v>57</v>
      </c>
      <c r="D28" s="44">
        <f>'Intake UG UKEU'!D28</f>
        <v>0</v>
      </c>
      <c r="E28" s="37">
        <f t="shared" si="1"/>
        <v>1046</v>
      </c>
      <c r="F28" s="29"/>
      <c r="G28" s="41">
        <v>611</v>
      </c>
      <c r="H28" s="30">
        <v>616</v>
      </c>
      <c r="J28" s="38">
        <f>'Intake UG UKEU'!J28</f>
        <v>0</v>
      </c>
    </row>
    <row r="29" spans="1:10" ht="12.75">
      <c r="A29" s="23" t="s">
        <v>59</v>
      </c>
      <c r="B29" s="27">
        <v>427</v>
      </c>
      <c r="C29" s="27">
        <v>21</v>
      </c>
      <c r="D29" s="44">
        <f>'Intake UG UKEU'!D29</f>
        <v>0</v>
      </c>
      <c r="E29" s="37">
        <f t="shared" si="1"/>
        <v>448</v>
      </c>
      <c r="F29" s="29"/>
      <c r="G29" s="41">
        <v>454</v>
      </c>
      <c r="H29" s="30">
        <v>461</v>
      </c>
      <c r="J29" s="38">
        <f>'Intake UG UKEU'!J29</f>
        <v>0</v>
      </c>
    </row>
    <row r="30" spans="1:10" s="3" customFormat="1" ht="12.75">
      <c r="A30" s="24" t="s">
        <v>60</v>
      </c>
      <c r="B30" s="31">
        <f>SUM(B21:B29)</f>
        <v>5223</v>
      </c>
      <c r="C30" s="31">
        <f>SUM(C21:C29)</f>
        <v>384</v>
      </c>
      <c r="D30" s="45">
        <f>SUM(D21:D29)</f>
        <v>0</v>
      </c>
      <c r="E30" s="28">
        <f>SUM(E21:E29)</f>
        <v>5607</v>
      </c>
      <c r="F30" s="32"/>
      <c r="G30" s="41">
        <f>SUM(G21:G29)</f>
        <v>5214</v>
      </c>
      <c r="H30" s="33">
        <f>SUM(H21:H29)</f>
        <v>5212</v>
      </c>
      <c r="J30" s="39">
        <f>SUM(J21:J29)</f>
        <v>0</v>
      </c>
    </row>
    <row r="31" spans="2:10" s="25" customFormat="1" ht="12.75">
      <c r="B31" s="32"/>
      <c r="C31" s="32"/>
      <c r="D31" s="34"/>
      <c r="E31" s="32"/>
      <c r="F31" s="32"/>
      <c r="G31" s="32"/>
      <c r="H31" s="34"/>
      <c r="J31" s="32"/>
    </row>
    <row r="32" spans="1:10" s="3" customFormat="1" ht="12.75">
      <c r="A32" s="24" t="s">
        <v>61</v>
      </c>
      <c r="B32" s="31">
        <f>B30+B19+B10</f>
        <v>9585</v>
      </c>
      <c r="C32" s="31">
        <f>C30+C19+C10</f>
        <v>783</v>
      </c>
      <c r="D32" s="45">
        <f>D30+D19+D10</f>
        <v>88</v>
      </c>
      <c r="E32" s="28">
        <f>E30+E19+E10</f>
        <v>10456</v>
      </c>
      <c r="F32" s="32"/>
      <c r="G32" s="42">
        <f>G30+G19+G10</f>
        <v>10547</v>
      </c>
      <c r="H32" s="33">
        <f>H30+H19+H10</f>
        <v>10636</v>
      </c>
      <c r="J32" s="39">
        <f>J30+J19+J10</f>
        <v>0</v>
      </c>
    </row>
    <row r="33" ht="12.75">
      <c r="D33" s="5"/>
    </row>
    <row r="34" ht="12.75">
      <c r="A34" s="5" t="s">
        <v>107</v>
      </c>
    </row>
    <row r="35" ht="12.75">
      <c r="A35" s="5" t="s">
        <v>66</v>
      </c>
    </row>
    <row r="36" spans="1:5" ht="12.75">
      <c r="A36" s="5" t="s">
        <v>62</v>
      </c>
      <c r="D36" s="35"/>
      <c r="E36" s="35"/>
    </row>
    <row r="37" ht="12.75">
      <c r="A37" s="5" t="s">
        <v>106</v>
      </c>
    </row>
    <row r="38" ht="12.75">
      <c r="A38" s="6" t="s">
        <v>64</v>
      </c>
    </row>
    <row r="39" ht="12.75">
      <c r="A39" s="6" t="s">
        <v>65</v>
      </c>
    </row>
    <row r="40" ht="12.75">
      <c r="A40" s="5" t="s">
        <v>67</v>
      </c>
    </row>
    <row r="41" ht="12.75">
      <c r="A41" s="6" t="s">
        <v>86</v>
      </c>
    </row>
    <row r="42" ht="12.75">
      <c r="A42" s="6" t="s">
        <v>109</v>
      </c>
    </row>
    <row r="43" ht="12.75">
      <c r="A43" s="6" t="s">
        <v>110</v>
      </c>
    </row>
  </sheetData>
  <mergeCells count="3">
    <mergeCell ref="G3:H3"/>
    <mergeCell ref="E1:F1"/>
    <mergeCell ref="I1:J1"/>
  </mergeCells>
  <printOptions horizontalCentered="1"/>
  <pageMargins left="0.3937007874015748" right="0.3937007874015748" top="0.984251968503937" bottom="0.3937007874015748" header="0.3937007874015748" footer="0.2362204724409449"/>
  <pageSetup fitToHeight="1" fitToWidth="1" horizontalDpi="600" verticalDpi="600" orientation="landscape" paperSize="9" scale="85" r:id="rId2"/>
  <headerFooter alignWithMargins="0">
    <oddHeader>&amp;L&amp;"Arial,Regular"Planning Office&amp;C&amp;"Arial,Bold"&amp;14Student Intakes and Populations 2009-10&amp;R&amp;G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selection activeCell="C18" sqref="C18"/>
    </sheetView>
  </sheetViews>
  <sheetFormatPr defaultColWidth="9.00390625" defaultRowHeight="15.75"/>
  <cols>
    <col min="1" max="1" width="32.75390625" style="6" customWidth="1"/>
    <col min="2" max="5" width="12.50390625" style="6" customWidth="1"/>
    <col min="6" max="6" width="3.00390625" style="20" customWidth="1"/>
    <col min="7" max="7" width="12.50390625" style="3" customWidth="1"/>
    <col min="8" max="8" width="12.50390625" style="6" customWidth="1"/>
    <col min="9" max="9" width="3.00390625" style="6" customWidth="1"/>
    <col min="10" max="10" width="12.50390625" style="40" customWidth="1"/>
    <col min="11" max="16384" width="9.00390625" style="6" customWidth="1"/>
  </cols>
  <sheetData>
    <row r="1" spans="1:10" ht="18">
      <c r="A1" s="72" t="s">
        <v>102</v>
      </c>
      <c r="B1" s="15"/>
      <c r="C1" s="15"/>
      <c r="D1" s="15"/>
      <c r="E1" s="15"/>
      <c r="F1" s="88"/>
      <c r="G1" s="88"/>
      <c r="H1" s="15"/>
      <c r="I1" s="83" t="str">
        <f>'Intake UG UKEU'!I1</f>
        <v>05.10.09</v>
      </c>
      <c r="J1" s="85"/>
    </row>
    <row r="3" spans="7:10" ht="12.75">
      <c r="G3" s="81" t="s">
        <v>34</v>
      </c>
      <c r="H3" s="82"/>
      <c r="J3" s="6"/>
    </row>
    <row r="4" spans="1:10" ht="66" customHeight="1">
      <c r="A4" s="64" t="s">
        <v>35</v>
      </c>
      <c r="B4" s="65" t="s">
        <v>36</v>
      </c>
      <c r="C4" s="46" t="s">
        <v>37</v>
      </c>
      <c r="D4" s="66" t="s">
        <v>79</v>
      </c>
      <c r="E4" s="26" t="s">
        <v>38</v>
      </c>
      <c r="F4" s="67"/>
      <c r="G4" s="22" t="s">
        <v>85</v>
      </c>
      <c r="H4" s="36" t="s">
        <v>94</v>
      </c>
      <c r="I4" s="3"/>
      <c r="J4" s="68" t="s">
        <v>39</v>
      </c>
    </row>
    <row r="5" spans="1:10" ht="12.75">
      <c r="A5" s="23" t="s">
        <v>40</v>
      </c>
      <c r="B5" s="27">
        <v>33</v>
      </c>
      <c r="C5" s="27">
        <v>7</v>
      </c>
      <c r="D5" s="44">
        <f>'Intake UG Int'!D5</f>
        <v>1</v>
      </c>
      <c r="E5" s="37">
        <f>SUM(B5:D5)</f>
        <v>41</v>
      </c>
      <c r="F5" s="29"/>
      <c r="G5" s="41">
        <v>47</v>
      </c>
      <c r="H5" s="30">
        <v>44</v>
      </c>
      <c r="J5" s="38">
        <f>'Intake UG Int'!J5</f>
        <v>0</v>
      </c>
    </row>
    <row r="6" spans="1:10" ht="12.75">
      <c r="A6" s="23" t="s">
        <v>41</v>
      </c>
      <c r="B6" s="27">
        <v>50</v>
      </c>
      <c r="C6" s="27">
        <v>8</v>
      </c>
      <c r="D6" s="44">
        <f>'Intake UG Int'!D6</f>
        <v>1</v>
      </c>
      <c r="E6" s="37">
        <f>SUM(B6:D6)</f>
        <v>59</v>
      </c>
      <c r="F6" s="29"/>
      <c r="G6" s="41">
        <v>71</v>
      </c>
      <c r="H6" s="30">
        <v>66</v>
      </c>
      <c r="J6" s="38">
        <f>'Intake UG Int'!J6</f>
        <v>0</v>
      </c>
    </row>
    <row r="7" spans="1:10" ht="12.75">
      <c r="A7" s="23" t="s">
        <v>42</v>
      </c>
      <c r="B7" s="27">
        <v>40</v>
      </c>
      <c r="C7" s="27">
        <v>4</v>
      </c>
      <c r="D7" s="44">
        <f>'Intake UG Int'!D7</f>
        <v>0</v>
      </c>
      <c r="E7" s="37">
        <f>SUM(B7:D7)</f>
        <v>44</v>
      </c>
      <c r="F7" s="29"/>
      <c r="G7" s="41">
        <v>44</v>
      </c>
      <c r="H7" s="30">
        <v>38</v>
      </c>
      <c r="J7" s="38">
        <f>'Intake UG Int'!J7</f>
        <v>0</v>
      </c>
    </row>
    <row r="8" spans="1:10" ht="12.75">
      <c r="A8" s="23" t="s">
        <v>43</v>
      </c>
      <c r="B8" s="27">
        <v>62</v>
      </c>
      <c r="C8" s="27">
        <v>3</v>
      </c>
      <c r="D8" s="44">
        <f>'Intake UG Int'!D8</f>
        <v>0</v>
      </c>
      <c r="E8" s="37">
        <f>SUM(B8:D8)</f>
        <v>65</v>
      </c>
      <c r="F8" s="29"/>
      <c r="G8" s="41">
        <v>56</v>
      </c>
      <c r="H8" s="30">
        <v>59</v>
      </c>
      <c r="J8" s="38">
        <f>'Intake UG Int'!J8</f>
        <v>0</v>
      </c>
    </row>
    <row r="9" spans="1:10" ht="12.75">
      <c r="A9" s="23" t="s">
        <v>44</v>
      </c>
      <c r="B9" s="27">
        <v>75</v>
      </c>
      <c r="C9" s="27">
        <v>10</v>
      </c>
      <c r="D9" s="44">
        <f>'Intake UG Int'!D9</f>
        <v>8</v>
      </c>
      <c r="E9" s="37">
        <f>SUM(B9:D9)</f>
        <v>93</v>
      </c>
      <c r="F9" s="29"/>
      <c r="G9" s="41">
        <v>97</v>
      </c>
      <c r="H9" s="30">
        <v>91</v>
      </c>
      <c r="J9" s="38">
        <f>'Intake UG Int'!J9</f>
        <v>0</v>
      </c>
    </row>
    <row r="10" spans="1:10" s="3" customFormat="1" ht="12.75">
      <c r="A10" s="24" t="s">
        <v>45</v>
      </c>
      <c r="B10" s="31">
        <f>SUM(B5:B9)</f>
        <v>260</v>
      </c>
      <c r="C10" s="31">
        <f>SUM(C5:C9)</f>
        <v>32</v>
      </c>
      <c r="D10" s="45">
        <f>SUM(D5:D9)</f>
        <v>10</v>
      </c>
      <c r="E10" s="28">
        <f>SUM(E5:E9)</f>
        <v>302</v>
      </c>
      <c r="F10" s="32"/>
      <c r="G10" s="41">
        <f>SUM(G5:G9)</f>
        <v>315</v>
      </c>
      <c r="H10" s="33">
        <f>SUM(H5:H9)</f>
        <v>298</v>
      </c>
      <c r="J10" s="39">
        <f>SUM(J5:J9)</f>
        <v>0</v>
      </c>
    </row>
    <row r="11" spans="1:10" ht="8.25" customHeight="1">
      <c r="A11" s="59"/>
      <c r="B11" s="57"/>
      <c r="C11" s="57"/>
      <c r="D11" s="57"/>
      <c r="E11" s="57"/>
      <c r="F11" s="43"/>
      <c r="G11" s="58"/>
      <c r="H11" s="58"/>
      <c r="I11" s="21"/>
      <c r="J11" s="57"/>
    </row>
    <row r="12" spans="1:10" ht="12.75">
      <c r="A12" s="49" t="s">
        <v>46</v>
      </c>
      <c r="B12" s="50">
        <v>19</v>
      </c>
      <c r="C12" s="50">
        <v>1</v>
      </c>
      <c r="D12" s="61">
        <f>'Intake UG Int'!D12</f>
        <v>0</v>
      </c>
      <c r="E12" s="51">
        <f aca="true" t="shared" si="0" ref="E12:E18">SUM(B12:D12)</f>
        <v>20</v>
      </c>
      <c r="F12" s="29"/>
      <c r="G12" s="52">
        <v>21</v>
      </c>
      <c r="H12" s="53">
        <v>20</v>
      </c>
      <c r="J12" s="54">
        <f>'Intake UG Int'!J12</f>
        <v>0</v>
      </c>
    </row>
    <row r="13" spans="1:10" ht="12.75">
      <c r="A13" s="23" t="s">
        <v>47</v>
      </c>
      <c r="B13" s="27">
        <v>30</v>
      </c>
      <c r="C13" s="27">
        <v>6</v>
      </c>
      <c r="D13" s="44">
        <f>'Intake UG Int'!D13</f>
        <v>0</v>
      </c>
      <c r="E13" s="37">
        <f t="shared" si="0"/>
        <v>36</v>
      </c>
      <c r="F13" s="29"/>
      <c r="G13" s="41">
        <v>33</v>
      </c>
      <c r="H13" s="30">
        <v>30</v>
      </c>
      <c r="J13" s="38">
        <f>'Intake UG Int'!J13</f>
        <v>0</v>
      </c>
    </row>
    <row r="14" spans="1:10" ht="12.75">
      <c r="A14" s="23" t="s">
        <v>92</v>
      </c>
      <c r="B14" s="27">
        <v>2</v>
      </c>
      <c r="C14" s="27">
        <v>1</v>
      </c>
      <c r="D14" s="44">
        <f>'Intake UG Int'!D14</f>
        <v>0</v>
      </c>
      <c r="E14" s="37">
        <f t="shared" si="0"/>
        <v>3</v>
      </c>
      <c r="F14" s="29"/>
      <c r="G14" s="41">
        <v>11</v>
      </c>
      <c r="H14" s="30">
        <v>15</v>
      </c>
      <c r="J14" s="38">
        <f>'Intake UG Int'!J14</f>
        <v>0</v>
      </c>
    </row>
    <row r="15" spans="1:10" ht="12.75">
      <c r="A15" s="23" t="s">
        <v>48</v>
      </c>
      <c r="B15" s="27">
        <v>19</v>
      </c>
      <c r="C15" s="27">
        <v>3</v>
      </c>
      <c r="D15" s="44">
        <f>'Intake UG Int'!D15</f>
        <v>0</v>
      </c>
      <c r="E15" s="37">
        <f t="shared" si="0"/>
        <v>22</v>
      </c>
      <c r="F15" s="29"/>
      <c r="G15" s="41">
        <v>21</v>
      </c>
      <c r="H15" s="30">
        <v>21</v>
      </c>
      <c r="J15" s="38">
        <f>'Intake UG Int'!J15</f>
        <v>0</v>
      </c>
    </row>
    <row r="16" spans="1:10" ht="12.75">
      <c r="A16" s="23" t="s">
        <v>82</v>
      </c>
      <c r="B16" s="27">
        <v>35</v>
      </c>
      <c r="C16" s="27">
        <v>1</v>
      </c>
      <c r="D16" s="44">
        <f>'Intake UG Int'!D16</f>
        <v>0</v>
      </c>
      <c r="E16" s="37">
        <f t="shared" si="0"/>
        <v>36</v>
      </c>
      <c r="F16" s="29"/>
      <c r="G16" s="41">
        <v>36</v>
      </c>
      <c r="H16" s="30">
        <v>39</v>
      </c>
      <c r="J16" s="38">
        <f>'Intake UG Int'!J16</f>
        <v>0</v>
      </c>
    </row>
    <row r="17" spans="1:10" ht="12.75">
      <c r="A17" s="23" t="s">
        <v>49</v>
      </c>
      <c r="B17" s="27">
        <v>67</v>
      </c>
      <c r="C17" s="27">
        <v>22</v>
      </c>
      <c r="D17" s="44">
        <f>'Intake UG Int'!D17</f>
        <v>0</v>
      </c>
      <c r="E17" s="37">
        <f t="shared" si="0"/>
        <v>89</v>
      </c>
      <c r="F17" s="29"/>
      <c r="G17" s="41">
        <v>76</v>
      </c>
      <c r="H17" s="30">
        <v>92</v>
      </c>
      <c r="J17" s="38">
        <f>'Intake UG Int'!J17</f>
        <v>0</v>
      </c>
    </row>
    <row r="18" spans="1:10" ht="12.75">
      <c r="A18" s="23" t="s">
        <v>50</v>
      </c>
      <c r="B18" s="27">
        <v>5</v>
      </c>
      <c r="C18" s="27">
        <v>1</v>
      </c>
      <c r="D18" s="44">
        <f>'Intake UG Int'!D18</f>
        <v>0</v>
      </c>
      <c r="E18" s="37">
        <f t="shared" si="0"/>
        <v>6</v>
      </c>
      <c r="F18" s="29"/>
      <c r="G18" s="41">
        <v>11</v>
      </c>
      <c r="H18" s="30">
        <v>6</v>
      </c>
      <c r="J18" s="38">
        <f>'Intake UG Int'!J18</f>
        <v>0</v>
      </c>
    </row>
    <row r="19" spans="1:10" s="3" customFormat="1" ht="12.75">
      <c r="A19" s="24" t="s">
        <v>51</v>
      </c>
      <c r="B19" s="31">
        <f>SUM(B12:B18)</f>
        <v>177</v>
      </c>
      <c r="C19" s="31">
        <f>SUM(C12:C18)</f>
        <v>35</v>
      </c>
      <c r="D19" s="45">
        <f>SUM(D12:D18)</f>
        <v>0</v>
      </c>
      <c r="E19" s="28">
        <f>SUM(E12:E18)</f>
        <v>212</v>
      </c>
      <c r="F19" s="32"/>
      <c r="G19" s="41">
        <f>SUM(G12:G18)</f>
        <v>209</v>
      </c>
      <c r="H19" s="33">
        <f>SUM(H12:H18)</f>
        <v>223</v>
      </c>
      <c r="J19" s="39">
        <f>SUM(J12:J18)</f>
        <v>0</v>
      </c>
    </row>
    <row r="20" spans="1:10" ht="8.25" customHeight="1">
      <c r="A20" s="59"/>
      <c r="B20" s="57"/>
      <c r="C20" s="57"/>
      <c r="D20" s="57"/>
      <c r="E20" s="57"/>
      <c r="F20" s="43"/>
      <c r="G20" s="58"/>
      <c r="H20" s="58"/>
      <c r="I20" s="21"/>
      <c r="J20" s="57"/>
    </row>
    <row r="21" spans="1:10" ht="12.75">
      <c r="A21" s="49" t="s">
        <v>52</v>
      </c>
      <c r="B21" s="50">
        <v>93</v>
      </c>
      <c r="C21" s="50">
        <v>54</v>
      </c>
      <c r="D21" s="61">
        <f>'Intake UG Int'!D21</f>
        <v>0</v>
      </c>
      <c r="E21" s="51">
        <f aca="true" t="shared" si="1" ref="E21:E29">SUM(B21:D21)</f>
        <v>147</v>
      </c>
      <c r="F21" s="29"/>
      <c r="G21" s="52">
        <v>162</v>
      </c>
      <c r="H21" s="53">
        <v>145</v>
      </c>
      <c r="J21" s="54">
        <f>'Intake UG Int'!J21</f>
        <v>0</v>
      </c>
    </row>
    <row r="22" spans="1:10" ht="12.75">
      <c r="A22" s="23" t="s">
        <v>53</v>
      </c>
      <c r="B22" s="27">
        <v>17</v>
      </c>
      <c r="C22" s="27">
        <v>4</v>
      </c>
      <c r="D22" s="44">
        <f>'Intake UG Int'!D22</f>
        <v>0</v>
      </c>
      <c r="E22" s="37">
        <f t="shared" si="1"/>
        <v>21</v>
      </c>
      <c r="F22" s="29"/>
      <c r="G22" s="41">
        <v>19</v>
      </c>
      <c r="H22" s="30">
        <v>19</v>
      </c>
      <c r="J22" s="38">
        <f>'Intake UG Int'!J22</f>
        <v>0</v>
      </c>
    </row>
    <row r="23" spans="1:10" ht="12.75">
      <c r="A23" s="23" t="s">
        <v>54</v>
      </c>
      <c r="B23" s="27">
        <v>55</v>
      </c>
      <c r="C23" s="27">
        <v>8</v>
      </c>
      <c r="D23" s="44">
        <f>'Intake UG Int'!D23</f>
        <v>0</v>
      </c>
      <c r="E23" s="37">
        <f t="shared" si="1"/>
        <v>63</v>
      </c>
      <c r="F23" s="29"/>
      <c r="G23" s="41">
        <v>84</v>
      </c>
      <c r="H23" s="30">
        <v>92</v>
      </c>
      <c r="J23" s="38">
        <f>'Intake UG Int'!J23</f>
        <v>0</v>
      </c>
    </row>
    <row r="24" spans="1:10" ht="12.75">
      <c r="A24" s="23" t="s">
        <v>55</v>
      </c>
      <c r="B24" s="27">
        <v>1</v>
      </c>
      <c r="C24" s="27"/>
      <c r="D24" s="44">
        <f>'Intake UG Int'!D24</f>
        <v>0</v>
      </c>
      <c r="E24" s="37">
        <f t="shared" si="1"/>
        <v>1</v>
      </c>
      <c r="F24" s="29"/>
      <c r="G24" s="41">
        <v>4</v>
      </c>
      <c r="H24" s="30">
        <v>6</v>
      </c>
      <c r="J24" s="38">
        <f>'Intake UG Int'!J24</f>
        <v>0</v>
      </c>
    </row>
    <row r="25" spans="1:10" ht="12.75">
      <c r="A25" s="23" t="s">
        <v>56</v>
      </c>
      <c r="B25" s="27">
        <v>3</v>
      </c>
      <c r="C25" s="27"/>
      <c r="D25" s="44">
        <f>'Intake UG Int'!D25</f>
        <v>0</v>
      </c>
      <c r="E25" s="37">
        <f t="shared" si="1"/>
        <v>3</v>
      </c>
      <c r="F25" s="29"/>
      <c r="G25" s="41">
        <v>3</v>
      </c>
      <c r="H25" s="30">
        <v>3</v>
      </c>
      <c r="J25" s="38">
        <f>'Intake UG Int'!J25</f>
        <v>0</v>
      </c>
    </row>
    <row r="26" spans="1:10" ht="12.75">
      <c r="A26" s="23" t="s">
        <v>57</v>
      </c>
      <c r="B26" s="27">
        <v>16</v>
      </c>
      <c r="C26" s="27">
        <v>4</v>
      </c>
      <c r="D26" s="44">
        <f>'Intake UG Int'!D26</f>
        <v>0</v>
      </c>
      <c r="E26" s="37">
        <f t="shared" si="1"/>
        <v>20</v>
      </c>
      <c r="F26" s="29"/>
      <c r="G26" s="41">
        <v>26</v>
      </c>
      <c r="H26" s="30">
        <v>19</v>
      </c>
      <c r="J26" s="38">
        <f>'Intake UG Int'!J26</f>
        <v>0</v>
      </c>
    </row>
    <row r="27" spans="1:10" ht="12.75">
      <c r="A27" s="23" t="s">
        <v>58</v>
      </c>
      <c r="B27" s="27">
        <v>21</v>
      </c>
      <c r="C27" s="27">
        <v>5</v>
      </c>
      <c r="D27" s="44">
        <f>'Intake UG Int'!D27</f>
        <v>0</v>
      </c>
      <c r="E27" s="37">
        <f t="shared" si="1"/>
        <v>26</v>
      </c>
      <c r="F27" s="29"/>
      <c r="G27" s="41">
        <v>39</v>
      </c>
      <c r="H27" s="30">
        <v>39</v>
      </c>
      <c r="J27" s="38">
        <f>'Intake UG Int'!J27</f>
        <v>0</v>
      </c>
    </row>
    <row r="28" spans="1:10" ht="12.75">
      <c r="A28" s="23" t="s">
        <v>93</v>
      </c>
      <c r="B28" s="27">
        <v>28</v>
      </c>
      <c r="C28" s="27">
        <v>3</v>
      </c>
      <c r="D28" s="44">
        <f>'Intake UG Int'!D28</f>
        <v>0</v>
      </c>
      <c r="E28" s="37">
        <f t="shared" si="1"/>
        <v>31</v>
      </c>
      <c r="F28" s="29"/>
      <c r="G28" s="41">
        <v>24</v>
      </c>
      <c r="H28" s="30">
        <v>21</v>
      </c>
      <c r="J28" s="38">
        <f>'Intake UG Int'!J28</f>
        <v>0</v>
      </c>
    </row>
    <row r="29" spans="1:10" ht="12.75">
      <c r="A29" s="23" t="s">
        <v>59</v>
      </c>
      <c r="B29" s="27">
        <v>25</v>
      </c>
      <c r="C29" s="27">
        <v>3</v>
      </c>
      <c r="D29" s="44">
        <f>'Intake UG Int'!D29</f>
        <v>0</v>
      </c>
      <c r="E29" s="37">
        <f t="shared" si="1"/>
        <v>28</v>
      </c>
      <c r="F29" s="29"/>
      <c r="G29" s="41">
        <v>36</v>
      </c>
      <c r="H29" s="30">
        <v>33</v>
      </c>
      <c r="J29" s="38">
        <f>'Intake UG Int'!J29</f>
        <v>0</v>
      </c>
    </row>
    <row r="30" spans="1:10" s="3" customFormat="1" ht="12.75">
      <c r="A30" s="24" t="s">
        <v>60</v>
      </c>
      <c r="B30" s="31">
        <f>SUM(B21:B29)</f>
        <v>259</v>
      </c>
      <c r="C30" s="31">
        <f>SUM(C21:C29)</f>
        <v>81</v>
      </c>
      <c r="D30" s="45">
        <f>SUM(D21:D29)</f>
        <v>0</v>
      </c>
      <c r="E30" s="28">
        <f>SUM(E21:E29)</f>
        <v>340</v>
      </c>
      <c r="F30" s="32"/>
      <c r="G30" s="41">
        <f>SUM(G21:G29)</f>
        <v>397</v>
      </c>
      <c r="H30" s="33">
        <f>SUM(H21:H29)</f>
        <v>377</v>
      </c>
      <c r="J30" s="39">
        <f>SUM(J21:J29)</f>
        <v>0</v>
      </c>
    </row>
    <row r="31" spans="2:10" s="25" customFormat="1" ht="12.75">
      <c r="B31" s="32"/>
      <c r="C31" s="32"/>
      <c r="D31" s="34"/>
      <c r="E31" s="32"/>
      <c r="F31" s="32"/>
      <c r="G31" s="34"/>
      <c r="H31" s="32"/>
      <c r="J31" s="32"/>
    </row>
    <row r="32" spans="1:10" s="3" customFormat="1" ht="12.75">
      <c r="A32" s="24" t="s">
        <v>61</v>
      </c>
      <c r="B32" s="31">
        <f>B30+B19+B10</f>
        <v>696</v>
      </c>
      <c r="C32" s="31">
        <f>C30+C19+C10</f>
        <v>148</v>
      </c>
      <c r="D32" s="45">
        <f>D30+D19+D10</f>
        <v>10</v>
      </c>
      <c r="E32" s="28">
        <f>E30+E19+E10</f>
        <v>854</v>
      </c>
      <c r="F32" s="32"/>
      <c r="G32" s="41">
        <f>G30+G19+G10</f>
        <v>921</v>
      </c>
      <c r="H32" s="33">
        <f>H30+H19+H10</f>
        <v>898</v>
      </c>
      <c r="J32" s="39">
        <f>J30+J19+J10</f>
        <v>0</v>
      </c>
    </row>
    <row r="33" ht="12.75">
      <c r="D33" s="5"/>
    </row>
    <row r="34" ht="12.75">
      <c r="A34" s="5" t="s">
        <v>107</v>
      </c>
    </row>
    <row r="35" ht="12.75">
      <c r="A35" s="5" t="s">
        <v>66</v>
      </c>
    </row>
    <row r="36" spans="1:5" ht="12.75">
      <c r="A36" s="6" t="s">
        <v>105</v>
      </c>
      <c r="D36" s="35"/>
      <c r="E36" s="35"/>
    </row>
    <row r="37" ht="12.75">
      <c r="A37" s="5" t="s">
        <v>67</v>
      </c>
    </row>
    <row r="38" ht="12.75">
      <c r="A38" s="5" t="s">
        <v>106</v>
      </c>
    </row>
    <row r="39" ht="12.75">
      <c r="A39" s="6" t="s">
        <v>64</v>
      </c>
    </row>
    <row r="40" ht="12.75">
      <c r="A40" s="6" t="s">
        <v>68</v>
      </c>
    </row>
    <row r="41" ht="12.75">
      <c r="A41" s="6" t="s">
        <v>86</v>
      </c>
    </row>
    <row r="42" ht="12.75">
      <c r="A42" s="6" t="s">
        <v>109</v>
      </c>
    </row>
  </sheetData>
  <mergeCells count="3">
    <mergeCell ref="G3:H3"/>
    <mergeCell ref="F1:G1"/>
    <mergeCell ref="I1:J1"/>
  </mergeCells>
  <printOptions horizontalCentered="1"/>
  <pageMargins left="0.3937007874015748" right="0.3937007874015748" top="0.984251968503937" bottom="0.3937007874015748" header="0.3937007874015748" footer="0.2362204724409449"/>
  <pageSetup fitToHeight="1" fitToWidth="1" horizontalDpi="600" verticalDpi="600" orientation="landscape" paperSize="9" scale="88" r:id="rId2"/>
  <headerFooter alignWithMargins="0">
    <oddHeader>&amp;L&amp;"Arial,Regular"Planning Office&amp;C&amp;"Arial,Bold"&amp;14Student Intakes and Populations 2009-10&amp;R&amp;G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selection activeCell="A1" sqref="A1:J1"/>
    </sheetView>
  </sheetViews>
  <sheetFormatPr defaultColWidth="9.00390625" defaultRowHeight="15.75"/>
  <cols>
    <col min="1" max="1" width="32.75390625" style="6" customWidth="1"/>
    <col min="2" max="5" width="12.50390625" style="6" customWidth="1"/>
    <col min="6" max="6" width="3.00390625" style="20" customWidth="1"/>
    <col min="7" max="7" width="12.50390625" style="3" customWidth="1"/>
    <col min="8" max="8" width="12.50390625" style="6" customWidth="1"/>
    <col min="9" max="9" width="3.00390625" style="6" customWidth="1"/>
    <col min="10" max="10" width="12.50390625" style="6" customWidth="1"/>
    <col min="11" max="16384" width="9.00390625" style="6" customWidth="1"/>
  </cols>
  <sheetData>
    <row r="1" spans="1:10" ht="18">
      <c r="A1" s="72" t="s">
        <v>103</v>
      </c>
      <c r="B1" s="15"/>
      <c r="C1" s="15"/>
      <c r="D1" s="15"/>
      <c r="E1" s="15"/>
      <c r="F1" s="15"/>
      <c r="G1" s="73"/>
      <c r="H1" s="80"/>
      <c r="I1" s="83" t="str">
        <f>'Intake UG UKEU'!I1</f>
        <v>05.10.09</v>
      </c>
      <c r="J1" s="85"/>
    </row>
    <row r="3" spans="7:8" ht="12.75">
      <c r="G3" s="81" t="s">
        <v>34</v>
      </c>
      <c r="H3" s="82"/>
    </row>
    <row r="4" spans="1:10" ht="71.25" customHeight="1">
      <c r="A4" s="64" t="s">
        <v>35</v>
      </c>
      <c r="B4" s="65" t="s">
        <v>36</v>
      </c>
      <c r="C4" s="46" t="s">
        <v>37</v>
      </c>
      <c r="D4" s="66" t="s">
        <v>79</v>
      </c>
      <c r="E4" s="26" t="s">
        <v>38</v>
      </c>
      <c r="F4" s="67"/>
      <c r="G4" s="22" t="s">
        <v>85</v>
      </c>
      <c r="H4" s="36" t="s">
        <v>94</v>
      </c>
      <c r="I4" s="3"/>
      <c r="J4" s="68" t="s">
        <v>39</v>
      </c>
    </row>
    <row r="5" spans="1:10" ht="12.75">
      <c r="A5" s="23" t="s">
        <v>40</v>
      </c>
      <c r="B5" s="27">
        <f>'Pop UG UKEU'!B5+'Pop UG Int'!B5</f>
        <v>571</v>
      </c>
      <c r="C5" s="27">
        <f>'Pop UG UKEU'!C5+'Pop UG Int'!C5</f>
        <v>42</v>
      </c>
      <c r="D5" s="44">
        <f>'Pop UG UKEU'!D5+'Pop UG Int'!D5</f>
        <v>3</v>
      </c>
      <c r="E5" s="37">
        <f>SUM(B5:D5)</f>
        <v>616</v>
      </c>
      <c r="F5" s="29"/>
      <c r="G5" s="41">
        <f>SUM('Pop UG UKEU'!G5+'Pop UG Int'!G5)</f>
        <v>595</v>
      </c>
      <c r="H5" s="30">
        <f>SUM('Pop UG UKEU'!H5+'Pop UG Int'!H5)</f>
        <v>588</v>
      </c>
      <c r="J5" s="38">
        <f>'Pop UG UKEU'!J5+'Pop UG Int'!J5</f>
        <v>0</v>
      </c>
    </row>
    <row r="6" spans="1:10" ht="12.75">
      <c r="A6" s="23" t="s">
        <v>41</v>
      </c>
      <c r="B6" s="27">
        <f>'Pop UG UKEU'!B6+'Pop UG Int'!B6</f>
        <v>245</v>
      </c>
      <c r="C6" s="27">
        <f>'Pop UG UKEU'!C6+'Pop UG Int'!C6</f>
        <v>35</v>
      </c>
      <c r="D6" s="44">
        <f>'Pop UG UKEU'!D6+'Pop UG Int'!D6</f>
        <v>4</v>
      </c>
      <c r="E6" s="37">
        <f>SUM(B6:D6)</f>
        <v>284</v>
      </c>
      <c r="F6" s="29"/>
      <c r="G6" s="41">
        <f>SUM('Pop UG UKEU'!G6+'Pop UG Int'!G6)</f>
        <v>277</v>
      </c>
      <c r="H6" s="30">
        <f>SUM('Pop UG UKEU'!H6+'Pop UG Int'!H6)</f>
        <v>266</v>
      </c>
      <c r="J6" s="38">
        <f>'Pop UG UKEU'!J6+'Pop UG Int'!J6</f>
        <v>0</v>
      </c>
    </row>
    <row r="7" spans="1:10" ht="12.75">
      <c r="A7" s="23" t="s">
        <v>42</v>
      </c>
      <c r="B7" s="27">
        <f>'Pop UG UKEU'!B7+'Pop UG Int'!B7</f>
        <v>791</v>
      </c>
      <c r="C7" s="27">
        <f>'Pop UG UKEU'!C7+'Pop UG Int'!C7</f>
        <v>87</v>
      </c>
      <c r="D7" s="44">
        <f>'Pop UG UKEU'!D7+'Pop UG Int'!D7</f>
        <v>1</v>
      </c>
      <c r="E7" s="37">
        <f>SUM(B7:D7)</f>
        <v>879</v>
      </c>
      <c r="F7" s="29"/>
      <c r="G7" s="41">
        <f>SUM('Pop UG UKEU'!G7+'Pop UG Int'!G7)</f>
        <v>882</v>
      </c>
      <c r="H7" s="30">
        <f>SUM('Pop UG UKEU'!H7+'Pop UG Int'!H7)</f>
        <v>884</v>
      </c>
      <c r="J7" s="38">
        <f>'Pop UG UKEU'!J7+'Pop UG Int'!J7</f>
        <v>0</v>
      </c>
    </row>
    <row r="8" spans="1:10" ht="12.75">
      <c r="A8" s="23" t="s">
        <v>43</v>
      </c>
      <c r="B8" s="27">
        <f>'Pop UG UKEU'!B8+'Pop UG Int'!B8</f>
        <v>395</v>
      </c>
      <c r="C8" s="27">
        <f>'Pop UG UKEU'!C8+'Pop UG Int'!C8</f>
        <v>45</v>
      </c>
      <c r="D8" s="44">
        <f>'Pop UG UKEU'!D8+'Pop UG Int'!D8</f>
        <v>21</v>
      </c>
      <c r="E8" s="37">
        <f>SUM(B8:D8)</f>
        <v>461</v>
      </c>
      <c r="F8" s="29"/>
      <c r="G8" s="41">
        <f>SUM('Pop UG UKEU'!G8+'Pop UG Int'!G8)</f>
        <v>461</v>
      </c>
      <c r="H8" s="30">
        <f>SUM('Pop UG UKEU'!H8+'Pop UG Int'!H8)</f>
        <v>476</v>
      </c>
      <c r="J8" s="38">
        <f>'Pop UG UKEU'!J8+'Pop UG Int'!J8</f>
        <v>0</v>
      </c>
    </row>
    <row r="9" spans="1:10" ht="12.75">
      <c r="A9" s="23" t="s">
        <v>44</v>
      </c>
      <c r="B9" s="27">
        <f>'Pop UG UKEU'!B9+'Pop UG Int'!B9</f>
        <v>701</v>
      </c>
      <c r="C9" s="27">
        <f>'Pop UG UKEU'!C9+'Pop UG Int'!C9</f>
        <v>74</v>
      </c>
      <c r="D9" s="44">
        <f>'Pop UG UKEU'!D9+'Pop UG Int'!D9</f>
        <v>37</v>
      </c>
      <c r="E9" s="37">
        <f>SUM(B9:D9)</f>
        <v>812</v>
      </c>
      <c r="F9" s="29"/>
      <c r="G9" s="41">
        <f>SUM('Pop UG UKEU'!G9+'Pop UG Int'!G9)</f>
        <v>854</v>
      </c>
      <c r="H9" s="30">
        <f>SUM('Pop UG UKEU'!H9+'Pop UG Int'!H9)</f>
        <v>881</v>
      </c>
      <c r="J9" s="38">
        <f>'Pop UG UKEU'!J9+'Pop UG Int'!J9</f>
        <v>0</v>
      </c>
    </row>
    <row r="10" spans="1:10" s="3" customFormat="1" ht="12.75">
      <c r="A10" s="24" t="s">
        <v>45</v>
      </c>
      <c r="B10" s="31">
        <f>SUM(B5:B9)</f>
        <v>2703</v>
      </c>
      <c r="C10" s="31">
        <f>SUM(C5:C9)</f>
        <v>283</v>
      </c>
      <c r="D10" s="45">
        <f>SUM(D5:D9)</f>
        <v>66</v>
      </c>
      <c r="E10" s="28">
        <f>SUM(E5:E9)</f>
        <v>3052</v>
      </c>
      <c r="F10" s="32"/>
      <c r="G10" s="41">
        <f>SUM(G5:G9)</f>
        <v>3069</v>
      </c>
      <c r="H10" s="33">
        <f>SUM(H5:H9)</f>
        <v>3095</v>
      </c>
      <c r="J10" s="39">
        <f>SUM(J5:J9)</f>
        <v>0</v>
      </c>
    </row>
    <row r="11" spans="1:10" ht="8.25" customHeight="1">
      <c r="A11" s="59"/>
      <c r="B11" s="57"/>
      <c r="C11" s="57"/>
      <c r="D11" s="57"/>
      <c r="E11" s="57"/>
      <c r="F11" s="43"/>
      <c r="G11" s="58"/>
      <c r="H11" s="57"/>
      <c r="I11" s="21"/>
      <c r="J11" s="59"/>
    </row>
    <row r="12" spans="1:10" ht="12.75">
      <c r="A12" s="49" t="s">
        <v>46</v>
      </c>
      <c r="B12" s="50">
        <f>'Pop UG UKEU'!B12+'Pop UG Int'!B12</f>
        <v>335</v>
      </c>
      <c r="C12" s="50">
        <f>'Pop UG UKEU'!C12+'Pop UG Int'!C12</f>
        <v>16</v>
      </c>
      <c r="D12" s="61">
        <f>'Pop UG UKEU'!D12+'Pop UG Int'!D12</f>
        <v>11</v>
      </c>
      <c r="E12" s="51">
        <f aca="true" t="shared" si="0" ref="E12:E18">SUM(B12:D12)</f>
        <v>362</v>
      </c>
      <c r="F12" s="29"/>
      <c r="G12" s="41">
        <f>SUM('Pop UG UKEU'!G12+'Pop UG Int'!G12)</f>
        <v>372</v>
      </c>
      <c r="H12" s="30">
        <f>SUM('Pop UG UKEU'!H12+'Pop UG Int'!H12)</f>
        <v>376</v>
      </c>
      <c r="J12" s="54">
        <f>'Pop UG UKEU'!J12+'Pop UG Int'!J12</f>
        <v>0</v>
      </c>
    </row>
    <row r="13" spans="1:10" ht="12.75">
      <c r="A13" s="23" t="s">
        <v>47</v>
      </c>
      <c r="B13" s="27">
        <f>'Pop UG UKEU'!B13+'Pop UG Int'!B13</f>
        <v>426</v>
      </c>
      <c r="C13" s="27">
        <f>'Pop UG UKEU'!C13+'Pop UG Int'!C13</f>
        <v>37</v>
      </c>
      <c r="D13" s="44">
        <f>'Pop UG UKEU'!D13+'Pop UG Int'!D13</f>
        <v>10</v>
      </c>
      <c r="E13" s="37">
        <f t="shared" si="0"/>
        <v>473</v>
      </c>
      <c r="F13" s="29"/>
      <c r="G13" s="41">
        <f>SUM('Pop UG UKEU'!G13+'Pop UG Int'!G13)</f>
        <v>453</v>
      </c>
      <c r="H13" s="30">
        <f>SUM('Pop UG UKEU'!H13+'Pop UG Int'!H13)</f>
        <v>445</v>
      </c>
      <c r="J13" s="38">
        <f>'Pop UG UKEU'!J13+'Pop UG Int'!J13</f>
        <v>0</v>
      </c>
    </row>
    <row r="14" spans="1:10" ht="12.75">
      <c r="A14" s="23" t="s">
        <v>92</v>
      </c>
      <c r="B14" s="27">
        <f>'Pop UG UKEU'!B14+'Pop UG Int'!B14</f>
        <v>120</v>
      </c>
      <c r="C14" s="27">
        <f>'Pop UG UKEU'!C14+'Pop UG Int'!C14</f>
        <v>13</v>
      </c>
      <c r="D14" s="44">
        <f>'Pop UG UKEU'!D14+'Pop UG Int'!D14</f>
        <v>0</v>
      </c>
      <c r="E14" s="37">
        <f t="shared" si="0"/>
        <v>133</v>
      </c>
      <c r="F14" s="29"/>
      <c r="G14" s="41">
        <f>SUM('Pop UG UKEU'!G14+'Pop UG Int'!G14)</f>
        <v>606</v>
      </c>
      <c r="H14" s="30">
        <f>SUM('Pop UG UKEU'!H14+'Pop UG Int'!H14)</f>
        <v>614</v>
      </c>
      <c r="J14" s="38">
        <f>'Pop UG UKEU'!J14+'Pop UG Int'!J14</f>
        <v>0</v>
      </c>
    </row>
    <row r="15" spans="1:10" ht="12.75">
      <c r="A15" s="23" t="s">
        <v>48</v>
      </c>
      <c r="B15" s="27">
        <f>'Pop UG UKEU'!B15+'Pop UG Int'!B15</f>
        <v>349</v>
      </c>
      <c r="C15" s="27">
        <f>'Pop UG UKEU'!C15+'Pop UG Int'!C15</f>
        <v>27</v>
      </c>
      <c r="D15" s="44">
        <f>'Pop UG UKEU'!D15+'Pop UG Int'!D15</f>
        <v>0</v>
      </c>
      <c r="E15" s="37">
        <f t="shared" si="0"/>
        <v>376</v>
      </c>
      <c r="F15" s="29"/>
      <c r="G15" s="41">
        <f>SUM('Pop UG UKEU'!G15+'Pop UG Int'!G15)</f>
        <v>374</v>
      </c>
      <c r="H15" s="30">
        <f>SUM('Pop UG UKEU'!H15+'Pop UG Int'!H15)</f>
        <v>411</v>
      </c>
      <c r="J15" s="38">
        <f>'Pop UG UKEU'!J15+'Pop UG Int'!J15</f>
        <v>0</v>
      </c>
    </row>
    <row r="16" spans="1:10" ht="12.75">
      <c r="A16" s="23" t="s">
        <v>82</v>
      </c>
      <c r="B16" s="27">
        <f>'Pop UG UKEU'!B16+'Pop UG Int'!B16</f>
        <v>477</v>
      </c>
      <c r="C16" s="27">
        <f>'Pop UG UKEU'!C16+'Pop UG Int'!C16</f>
        <v>40</v>
      </c>
      <c r="D16" s="44">
        <f>'Pop UG UKEU'!D16+'Pop UG Int'!D16</f>
        <v>2</v>
      </c>
      <c r="E16" s="37">
        <f t="shared" si="0"/>
        <v>519</v>
      </c>
      <c r="F16" s="29"/>
      <c r="G16" s="41">
        <f>SUM('Pop UG UKEU'!G16+'Pop UG Int'!G16)</f>
        <v>202</v>
      </c>
      <c r="H16" s="30">
        <f>SUM('Pop UG UKEU'!H16+'Pop UG Int'!H16)</f>
        <v>217</v>
      </c>
      <c r="J16" s="38">
        <f>'Pop UG UKEU'!J16+'Pop UG Int'!J16</f>
        <v>0</v>
      </c>
    </row>
    <row r="17" spans="1:10" ht="12.75">
      <c r="A17" s="23" t="s">
        <v>49</v>
      </c>
      <c r="B17" s="27">
        <f>'Pop UG UKEU'!B17+'Pop UG Int'!B17</f>
        <v>219</v>
      </c>
      <c r="C17" s="27">
        <f>'Pop UG UKEU'!C17+'Pop UG Int'!C17</f>
        <v>33</v>
      </c>
      <c r="D17" s="44">
        <f>'Pop UG UKEU'!D17+'Pop UG Int'!D17</f>
        <v>3</v>
      </c>
      <c r="E17" s="37">
        <f t="shared" si="0"/>
        <v>255</v>
      </c>
      <c r="F17" s="29"/>
      <c r="G17" s="41">
        <f>SUM('Pop UG UKEU'!G17+'Pop UG Int'!G17)</f>
        <v>569</v>
      </c>
      <c r="H17" s="30">
        <f>SUM('Pop UG UKEU'!H17+'Pop UG Int'!H17)</f>
        <v>587</v>
      </c>
      <c r="J17" s="38">
        <f>'Pop UG UKEU'!J17+'Pop UG Int'!J17</f>
        <v>0</v>
      </c>
    </row>
    <row r="18" spans="1:10" ht="12.75">
      <c r="A18" s="23" t="s">
        <v>50</v>
      </c>
      <c r="B18" s="27">
        <f>'Pop UG UKEU'!B18+'Pop UG Int'!B18</f>
        <v>170</v>
      </c>
      <c r="C18" s="27">
        <f>'Pop UG UKEU'!C18+'Pop UG Int'!C18</f>
        <v>17</v>
      </c>
      <c r="D18" s="44">
        <f>'Pop UG UKEU'!D18+'Pop UG Int'!D18</f>
        <v>6</v>
      </c>
      <c r="E18" s="37">
        <f t="shared" si="0"/>
        <v>193</v>
      </c>
      <c r="F18" s="29"/>
      <c r="G18" s="41">
        <f>SUM('Pop UG UKEU'!G18+'Pop UG Int'!G18)</f>
        <v>212</v>
      </c>
      <c r="H18" s="30">
        <f>SUM('Pop UG UKEU'!H18+'Pop UG Int'!H18)</f>
        <v>200</v>
      </c>
      <c r="J18" s="38">
        <f>'Pop UG UKEU'!J18+'Pop UG Int'!J18</f>
        <v>0</v>
      </c>
    </row>
    <row r="19" spans="1:10" s="3" customFormat="1" ht="12.75">
      <c r="A19" s="24" t="s">
        <v>51</v>
      </c>
      <c r="B19" s="31">
        <f>SUM(B12:B18)</f>
        <v>2096</v>
      </c>
      <c r="C19" s="31">
        <f>SUM(C12:C18)</f>
        <v>183</v>
      </c>
      <c r="D19" s="45">
        <f>SUM(D12:D18)</f>
        <v>32</v>
      </c>
      <c r="E19" s="28">
        <f>SUM(E12:E18)</f>
        <v>2311</v>
      </c>
      <c r="F19" s="32"/>
      <c r="G19" s="41">
        <f>SUM(G12:G18)</f>
        <v>2788</v>
      </c>
      <c r="H19" s="33">
        <f>SUM(H12:H18)</f>
        <v>2850</v>
      </c>
      <c r="J19" s="39">
        <f>SUM(J12:J18)</f>
        <v>0</v>
      </c>
    </row>
    <row r="20" spans="1:10" ht="8.25" customHeight="1">
      <c r="A20" s="59"/>
      <c r="B20" s="57"/>
      <c r="C20" s="57"/>
      <c r="D20" s="57"/>
      <c r="E20" s="57"/>
      <c r="F20" s="43"/>
      <c r="G20" s="58"/>
      <c r="H20" s="57"/>
      <c r="I20" s="21"/>
      <c r="J20" s="59"/>
    </row>
    <row r="21" spans="1:10" ht="12.75">
      <c r="A21" s="49" t="s">
        <v>52</v>
      </c>
      <c r="B21" s="50">
        <f>'Pop UG UKEU'!B21+'Pop UG Int'!B21</f>
        <v>925</v>
      </c>
      <c r="C21" s="50">
        <f>'Pop UG UKEU'!C21+'Pop UG Int'!C21</f>
        <v>164</v>
      </c>
      <c r="D21" s="61">
        <f>'Pop UG UKEU'!D21+'Pop UG Int'!D21</f>
        <v>0</v>
      </c>
      <c r="E21" s="51">
        <f aca="true" t="shared" si="1" ref="E21:E29">SUM(B21:D21)</f>
        <v>1089</v>
      </c>
      <c r="F21" s="29"/>
      <c r="G21" s="41">
        <f>SUM('Pop UG UKEU'!G21+'Pop UG Int'!G21)</f>
        <v>1103</v>
      </c>
      <c r="H21" s="30">
        <f>SUM('Pop UG UKEU'!H21+'Pop UG Int'!H21)</f>
        <v>1126</v>
      </c>
      <c r="J21" s="54">
        <f>'Pop UG UKEU'!J21+'Pop UG Int'!J21</f>
        <v>0</v>
      </c>
    </row>
    <row r="22" spans="1:10" ht="12.75">
      <c r="A22" s="23" t="s">
        <v>53</v>
      </c>
      <c r="B22" s="27">
        <f>'Pop UG UKEU'!B22+'Pop UG Int'!B22</f>
        <v>429</v>
      </c>
      <c r="C22" s="27">
        <f>'Pop UG UKEU'!C22+'Pop UG Int'!C22</f>
        <v>53</v>
      </c>
      <c r="D22" s="44">
        <f>'Pop UG UKEU'!D22+'Pop UG Int'!D22</f>
        <v>0</v>
      </c>
      <c r="E22" s="37">
        <f t="shared" si="1"/>
        <v>482</v>
      </c>
      <c r="F22" s="29"/>
      <c r="G22" s="41">
        <f>SUM('Pop UG UKEU'!G22+'Pop UG Int'!G22)</f>
        <v>485</v>
      </c>
      <c r="H22" s="30">
        <f>SUM('Pop UG UKEU'!H22+'Pop UG Int'!H22)</f>
        <v>485</v>
      </c>
      <c r="J22" s="38">
        <f>'Pop UG UKEU'!J22+'Pop UG Int'!J22</f>
        <v>0</v>
      </c>
    </row>
    <row r="23" spans="1:10" ht="12.75">
      <c r="A23" s="23" t="s">
        <v>54</v>
      </c>
      <c r="B23" s="27">
        <f>'Pop UG UKEU'!B23+'Pop UG Int'!B23</f>
        <v>488</v>
      </c>
      <c r="C23" s="27">
        <f>'Pop UG UKEU'!C23+'Pop UG Int'!C23</f>
        <v>28</v>
      </c>
      <c r="D23" s="44">
        <f>'Pop UG UKEU'!D23+'Pop UG Int'!D23</f>
        <v>0</v>
      </c>
      <c r="E23" s="37">
        <f t="shared" si="1"/>
        <v>516</v>
      </c>
      <c r="F23" s="29"/>
      <c r="G23" s="41">
        <f>SUM('Pop UG UKEU'!G23+'Pop UG Int'!G23)</f>
        <v>497</v>
      </c>
      <c r="H23" s="30">
        <f>SUM('Pop UG UKEU'!H23+'Pop UG Int'!H23)</f>
        <v>490</v>
      </c>
      <c r="J23" s="38">
        <f>'Pop UG UKEU'!J23+'Pop UG Int'!J23</f>
        <v>0</v>
      </c>
    </row>
    <row r="24" spans="1:10" ht="12.75">
      <c r="A24" s="23" t="s">
        <v>55</v>
      </c>
      <c r="B24" s="27">
        <f>'Pop UG UKEU'!B24+'Pop UG Int'!B24</f>
        <v>439</v>
      </c>
      <c r="C24" s="27">
        <f>'Pop UG UKEU'!C24+'Pop UG Int'!C24</f>
        <v>26</v>
      </c>
      <c r="D24" s="44">
        <f>'Pop UG UKEU'!D24+'Pop UG Int'!D24</f>
        <v>0</v>
      </c>
      <c r="E24" s="37">
        <f t="shared" si="1"/>
        <v>465</v>
      </c>
      <c r="F24" s="29"/>
      <c r="G24" s="41">
        <f>SUM('Pop UG UKEU'!G24+'Pop UG Int'!G24)</f>
        <v>487</v>
      </c>
      <c r="H24" s="30">
        <f>SUM('Pop UG UKEU'!H24+'Pop UG Int'!H24)</f>
        <v>476</v>
      </c>
      <c r="J24" s="38">
        <f>'Pop UG UKEU'!J24+'Pop UG Int'!J24</f>
        <v>0</v>
      </c>
    </row>
    <row r="25" spans="1:10" ht="12.75">
      <c r="A25" s="23" t="s">
        <v>56</v>
      </c>
      <c r="B25" s="27">
        <f>'Pop UG UKEU'!B25+'Pop UG Int'!B25</f>
        <v>461</v>
      </c>
      <c r="C25" s="27">
        <f>'Pop UG UKEU'!C25+'Pop UG Int'!C25</f>
        <v>22</v>
      </c>
      <c r="D25" s="44">
        <f>'Pop UG UKEU'!D25+'Pop UG Int'!D25</f>
        <v>0</v>
      </c>
      <c r="E25" s="37">
        <f t="shared" si="1"/>
        <v>483</v>
      </c>
      <c r="F25" s="29"/>
      <c r="G25" s="41">
        <f>SUM('Pop UG UKEU'!G25+'Pop UG Int'!G25)</f>
        <v>500</v>
      </c>
      <c r="H25" s="30">
        <f>SUM('Pop UG UKEU'!H25+'Pop UG Int'!H25)</f>
        <v>511</v>
      </c>
      <c r="J25" s="38">
        <f>'Pop UG UKEU'!J25+'Pop UG Int'!J25</f>
        <v>0</v>
      </c>
    </row>
    <row r="26" spans="1:10" ht="12.75">
      <c r="A26" s="23" t="s">
        <v>57</v>
      </c>
      <c r="B26" s="27">
        <f>'Pop UG UKEU'!B26+'Pop UG Int'!B26</f>
        <v>766</v>
      </c>
      <c r="C26" s="27">
        <f>'Pop UG UKEU'!C26+'Pop UG Int'!C26</f>
        <v>43</v>
      </c>
      <c r="D26" s="44">
        <f>'Pop UG UKEU'!D26+'Pop UG Int'!D26</f>
        <v>0</v>
      </c>
      <c r="E26" s="37">
        <f t="shared" si="1"/>
        <v>809</v>
      </c>
      <c r="F26" s="29"/>
      <c r="G26" s="41">
        <f>SUM('Pop UG UKEU'!G26+'Pop UG Int'!G26)</f>
        <v>803</v>
      </c>
      <c r="H26" s="30">
        <f>SUM('Pop UG UKEU'!H26+'Pop UG Int'!H26)</f>
        <v>801</v>
      </c>
      <c r="J26" s="38">
        <f>'Pop UG UKEU'!J26+'Pop UG Int'!J26</f>
        <v>0</v>
      </c>
    </row>
    <row r="27" spans="1:10" ht="12.75">
      <c r="A27" s="23" t="s">
        <v>58</v>
      </c>
      <c r="B27" s="27">
        <f>'Pop UG UKEU'!B27+'Pop UG Int'!B27</f>
        <v>505</v>
      </c>
      <c r="C27" s="27">
        <f>'Pop UG UKEU'!C27+'Pop UG Int'!C27</f>
        <v>45</v>
      </c>
      <c r="D27" s="44">
        <f>'Pop UG UKEU'!D27+'Pop UG Int'!D27</f>
        <v>0</v>
      </c>
      <c r="E27" s="37">
        <f t="shared" si="1"/>
        <v>550</v>
      </c>
      <c r="F27" s="29"/>
      <c r="G27" s="41">
        <f>SUM('Pop UG UKEU'!G27+'Pop UG Int'!G27)</f>
        <v>611</v>
      </c>
      <c r="H27" s="30">
        <f>SUM('Pop UG UKEU'!H27+'Pop UG Int'!H27)</f>
        <v>569</v>
      </c>
      <c r="J27" s="38">
        <f>'Pop UG UKEU'!J27+'Pop UG Int'!J27</f>
        <v>0</v>
      </c>
    </row>
    <row r="28" spans="1:10" ht="12.75">
      <c r="A28" s="23" t="s">
        <v>93</v>
      </c>
      <c r="B28" s="27">
        <f>'Pop UG UKEU'!B28+'Pop UG Int'!B28</f>
        <v>1017</v>
      </c>
      <c r="C28" s="27">
        <f>'Pop UG UKEU'!C28+'Pop UG Int'!C28</f>
        <v>60</v>
      </c>
      <c r="D28" s="44">
        <f>'Pop UG UKEU'!D28+'Pop UG Int'!D28</f>
        <v>0</v>
      </c>
      <c r="E28" s="37">
        <f t="shared" si="1"/>
        <v>1077</v>
      </c>
      <c r="F28" s="29"/>
      <c r="G28" s="41">
        <f>SUM('Pop UG UKEU'!G28+'Pop UG Int'!G28)</f>
        <v>635</v>
      </c>
      <c r="H28" s="30">
        <f>SUM('Pop UG UKEU'!H28+'Pop UG Int'!H28)</f>
        <v>637</v>
      </c>
      <c r="J28" s="38">
        <f>'Pop UG UKEU'!J28+'Pop UG Int'!J28</f>
        <v>0</v>
      </c>
    </row>
    <row r="29" spans="1:10" ht="12.75">
      <c r="A29" s="23" t="s">
        <v>59</v>
      </c>
      <c r="B29" s="27">
        <f>'Pop UG UKEU'!B29+'Pop UG Int'!B29</f>
        <v>452</v>
      </c>
      <c r="C29" s="27">
        <f>'Pop UG UKEU'!C29+'Pop UG Int'!C29</f>
        <v>24</v>
      </c>
      <c r="D29" s="44">
        <f>'Pop UG UKEU'!D29+'Pop UG Int'!D29</f>
        <v>0</v>
      </c>
      <c r="E29" s="37">
        <f t="shared" si="1"/>
        <v>476</v>
      </c>
      <c r="F29" s="29"/>
      <c r="G29" s="41">
        <f>SUM('Pop UG UKEU'!G29+'Pop UG Int'!G29)</f>
        <v>490</v>
      </c>
      <c r="H29" s="30">
        <f>SUM('Pop UG UKEU'!H29+'Pop UG Int'!H29)</f>
        <v>494</v>
      </c>
      <c r="J29" s="38">
        <f>'Pop UG UKEU'!J29+'Pop UG Int'!J29</f>
        <v>0</v>
      </c>
    </row>
    <row r="30" spans="1:10" s="3" customFormat="1" ht="12.75">
      <c r="A30" s="24" t="s">
        <v>60</v>
      </c>
      <c r="B30" s="31">
        <f>SUM(B21:B29)</f>
        <v>5482</v>
      </c>
      <c r="C30" s="31">
        <f>SUM(C21:C29)</f>
        <v>465</v>
      </c>
      <c r="D30" s="45">
        <f>SUM(D21:D29)</f>
        <v>0</v>
      </c>
      <c r="E30" s="28">
        <f>SUM(E21:E29)</f>
        <v>5947</v>
      </c>
      <c r="F30" s="32"/>
      <c r="G30" s="41">
        <f>SUM(G21:G29)</f>
        <v>5611</v>
      </c>
      <c r="H30" s="33">
        <f>SUM(H21:H29)</f>
        <v>5589</v>
      </c>
      <c r="J30" s="39">
        <f>SUM(J21:J29)</f>
        <v>0</v>
      </c>
    </row>
    <row r="31" spans="2:8" s="25" customFormat="1" ht="12.75">
      <c r="B31" s="32"/>
      <c r="C31" s="32"/>
      <c r="D31" s="34"/>
      <c r="E31" s="32"/>
      <c r="F31" s="32"/>
      <c r="G31" s="32"/>
      <c r="H31" s="34"/>
    </row>
    <row r="32" spans="1:10" s="3" customFormat="1" ht="12.75">
      <c r="A32" s="24" t="s">
        <v>61</v>
      </c>
      <c r="B32" s="31">
        <f>B30+B19+B10</f>
        <v>10281</v>
      </c>
      <c r="C32" s="31">
        <f>C30+C19+C10</f>
        <v>931</v>
      </c>
      <c r="D32" s="45">
        <f>D30+D19+D10</f>
        <v>98</v>
      </c>
      <c r="E32" s="28">
        <f>E30+E19+E10</f>
        <v>11310</v>
      </c>
      <c r="F32" s="32"/>
      <c r="G32" s="42">
        <f>G30+G19+G10</f>
        <v>11468</v>
      </c>
      <c r="H32" s="33">
        <f>H30+H19+H10</f>
        <v>11534</v>
      </c>
      <c r="J32" s="39">
        <f>J30+J19+J10</f>
        <v>0</v>
      </c>
    </row>
    <row r="33" ht="12.75">
      <c r="D33" s="5"/>
    </row>
    <row r="34" spans="1:10" ht="12.75">
      <c r="A34" s="5" t="s">
        <v>107</v>
      </c>
      <c r="J34" s="40"/>
    </row>
    <row r="35" ht="12.75">
      <c r="A35" s="5" t="s">
        <v>66</v>
      </c>
    </row>
    <row r="36" spans="1:5" ht="12.75">
      <c r="A36" s="6" t="s">
        <v>105</v>
      </c>
      <c r="D36" s="35"/>
      <c r="E36" s="35"/>
    </row>
    <row r="37" ht="12.75">
      <c r="A37" s="5" t="s">
        <v>67</v>
      </c>
    </row>
    <row r="38" ht="12.75">
      <c r="A38" s="5" t="s">
        <v>106</v>
      </c>
    </row>
    <row r="39" ht="12.75">
      <c r="A39" s="6" t="s">
        <v>64</v>
      </c>
    </row>
    <row r="40" ht="12.75">
      <c r="A40" s="6" t="s">
        <v>86</v>
      </c>
    </row>
    <row r="41" ht="12.75">
      <c r="A41" s="6" t="s">
        <v>109</v>
      </c>
    </row>
    <row r="42" ht="12.75">
      <c r="A42" s="6" t="s">
        <v>110</v>
      </c>
    </row>
  </sheetData>
  <mergeCells count="2">
    <mergeCell ref="G3:H3"/>
    <mergeCell ref="I1:J1"/>
  </mergeCells>
  <printOptions horizontalCentered="1"/>
  <pageMargins left="0.3937007874015748" right="0.3937007874015748" top="0.984251968503937" bottom="0.3937007874015748" header="0.3937007874015748" footer="0.2362204724409449"/>
  <pageSetup fitToHeight="1" fitToWidth="1" horizontalDpi="600" verticalDpi="600" orientation="landscape" paperSize="9" scale="87" r:id="rId2"/>
  <headerFooter alignWithMargins="0">
    <oddHeader>&amp;L&amp;"Arial,Regular"Planning Office&amp;C&amp;"Arial,Bold"&amp;14Student Intakes and Populations 2009-10&amp;R&amp;G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M44"/>
  <sheetViews>
    <sheetView workbookViewId="0" topLeftCell="A1">
      <selection activeCell="C34" sqref="C34"/>
    </sheetView>
  </sheetViews>
  <sheetFormatPr defaultColWidth="9.00390625" defaultRowHeight="15.75"/>
  <cols>
    <col min="1" max="1" width="32.75390625" style="6" customWidth="1"/>
    <col min="2" max="4" width="12.50390625" style="6" customWidth="1"/>
    <col min="5" max="5" width="3.00390625" style="20" customWidth="1"/>
    <col min="6" max="6" width="12.50390625" style="3" customWidth="1"/>
    <col min="7" max="7" width="12.50390625" style="6" customWidth="1"/>
    <col min="8" max="8" width="3.00390625" style="6" customWidth="1"/>
    <col min="9" max="9" width="12.50390625" style="40" customWidth="1"/>
    <col min="10" max="10" width="12.50390625" style="6" customWidth="1"/>
    <col min="11" max="16384" width="9.00390625" style="6" customWidth="1"/>
  </cols>
  <sheetData>
    <row r="1" spans="1:9" ht="18">
      <c r="A1" s="72" t="s">
        <v>76</v>
      </c>
      <c r="B1" s="15"/>
      <c r="C1" s="15"/>
      <c r="D1" s="15"/>
      <c r="E1" s="15"/>
      <c r="F1" s="79"/>
      <c r="G1" s="15"/>
      <c r="H1" s="83" t="str">
        <f>'Intake UG UKEU'!I1</f>
        <v>05.10.09</v>
      </c>
      <c r="I1" s="85"/>
    </row>
    <row r="3" spans="6:7" ht="12.75">
      <c r="F3" s="90" t="s">
        <v>34</v>
      </c>
      <c r="G3" s="90"/>
    </row>
    <row r="4" spans="1:13" ht="60.75" customHeight="1">
      <c r="A4" s="64" t="s">
        <v>35</v>
      </c>
      <c r="B4" s="65" t="s">
        <v>36</v>
      </c>
      <c r="C4" s="46" t="s">
        <v>37</v>
      </c>
      <c r="D4" s="26" t="s">
        <v>38</v>
      </c>
      <c r="E4" s="67"/>
      <c r="F4" s="22" t="s">
        <v>85</v>
      </c>
      <c r="G4" s="36" t="s">
        <v>98</v>
      </c>
      <c r="H4" s="3"/>
      <c r="I4" s="68" t="s">
        <v>39</v>
      </c>
      <c r="K4" s="5"/>
      <c r="L4" s="5"/>
      <c r="M4" s="5"/>
    </row>
    <row r="5" spans="1:13" ht="12.75">
      <c r="A5" s="23" t="s">
        <v>40</v>
      </c>
      <c r="B5" s="27">
        <v>7</v>
      </c>
      <c r="C5" s="27"/>
      <c r="D5" s="37">
        <f>SUM(B5:C5)</f>
        <v>7</v>
      </c>
      <c r="E5" s="29"/>
      <c r="F5" s="41">
        <v>4</v>
      </c>
      <c r="G5" s="30">
        <v>2</v>
      </c>
      <c r="I5" s="38">
        <f>'Intake PGT UKEU'!I5</f>
        <v>0</v>
      </c>
      <c r="K5" s="5"/>
      <c r="L5" s="5"/>
      <c r="M5" s="5"/>
    </row>
    <row r="6" spans="1:13" ht="12.75">
      <c r="A6" s="23" t="s">
        <v>41</v>
      </c>
      <c r="B6" s="27">
        <v>7</v>
      </c>
      <c r="C6" s="27">
        <v>2</v>
      </c>
      <c r="D6" s="37">
        <f>SUM(B6:C6)</f>
        <v>9</v>
      </c>
      <c r="E6" s="29"/>
      <c r="F6" s="41">
        <v>5</v>
      </c>
      <c r="G6" s="30">
        <v>2</v>
      </c>
      <c r="I6" s="38">
        <f>'Intake PGT UKEU'!I6</f>
        <v>0</v>
      </c>
      <c r="K6" s="5"/>
      <c r="L6" s="5"/>
      <c r="M6" s="5"/>
    </row>
    <row r="7" spans="1:13" ht="12.75">
      <c r="A7" s="23" t="s">
        <v>42</v>
      </c>
      <c r="B7" s="27">
        <v>36</v>
      </c>
      <c r="C7" s="27">
        <v>2</v>
      </c>
      <c r="D7" s="37">
        <f>SUM(B7:C7)</f>
        <v>38</v>
      </c>
      <c r="E7" s="29"/>
      <c r="F7" s="41">
        <v>10</v>
      </c>
      <c r="G7" s="30">
        <v>18</v>
      </c>
      <c r="I7" s="38">
        <f>'Intake PGT UKEU'!I7</f>
        <v>0</v>
      </c>
      <c r="K7" s="5"/>
      <c r="L7" s="5"/>
      <c r="M7" s="5"/>
    </row>
    <row r="8" spans="1:13" ht="12.75">
      <c r="A8" s="23" t="s">
        <v>43</v>
      </c>
      <c r="B8" s="27">
        <v>46</v>
      </c>
      <c r="C8" s="27">
        <v>2</v>
      </c>
      <c r="D8" s="37">
        <f>SUM(B8:C8)</f>
        <v>48</v>
      </c>
      <c r="E8" s="29"/>
      <c r="F8" s="41">
        <v>25</v>
      </c>
      <c r="G8" s="30">
        <v>26</v>
      </c>
      <c r="I8" s="38">
        <f>'Intake PGT UKEU'!I8</f>
        <v>0</v>
      </c>
      <c r="K8" s="5"/>
      <c r="L8" s="5"/>
      <c r="M8" s="5"/>
    </row>
    <row r="9" spans="1:9" ht="12.75">
      <c r="A9" s="23" t="s">
        <v>44</v>
      </c>
      <c r="B9" s="27">
        <v>16</v>
      </c>
      <c r="C9" s="27">
        <v>3</v>
      </c>
      <c r="D9" s="37">
        <f>SUM(B9:C9)</f>
        <v>19</v>
      </c>
      <c r="E9" s="29"/>
      <c r="F9" s="41">
        <v>10</v>
      </c>
      <c r="G9" s="30">
        <v>7</v>
      </c>
      <c r="I9" s="38">
        <f>'Intake PGT UKEU'!I9</f>
        <v>0</v>
      </c>
    </row>
    <row r="10" spans="1:9" s="3" customFormat="1" ht="12.75">
      <c r="A10" s="24" t="s">
        <v>45</v>
      </c>
      <c r="B10" s="31">
        <f>SUM(B5:B9)</f>
        <v>112</v>
      </c>
      <c r="C10" s="31">
        <f>SUM(C5:C9)</f>
        <v>9</v>
      </c>
      <c r="D10" s="28">
        <f>SUM(D5:D9)</f>
        <v>121</v>
      </c>
      <c r="E10" s="32"/>
      <c r="F10" s="41">
        <f>SUM(F5:F9)</f>
        <v>54</v>
      </c>
      <c r="G10" s="33">
        <f>SUM(G5:G9)</f>
        <v>55</v>
      </c>
      <c r="I10" s="39">
        <f>SUM(I5:I9)</f>
        <v>0</v>
      </c>
    </row>
    <row r="11" spans="1:9" ht="8.25" customHeight="1">
      <c r="A11" s="59"/>
      <c r="B11" s="57"/>
      <c r="C11" s="57"/>
      <c r="D11" s="57"/>
      <c r="E11" s="43"/>
      <c r="F11" s="58"/>
      <c r="G11" s="57"/>
      <c r="H11" s="21"/>
      <c r="I11" s="57"/>
    </row>
    <row r="12" spans="1:9" ht="12.75">
      <c r="A12" s="49" t="s">
        <v>46</v>
      </c>
      <c r="B12" s="50">
        <v>16</v>
      </c>
      <c r="C12" s="50">
        <v>1</v>
      </c>
      <c r="D12" s="51">
        <f aca="true" t="shared" si="0" ref="D12:D18">SUM(B12:C12)</f>
        <v>17</v>
      </c>
      <c r="E12" s="29"/>
      <c r="F12" s="52">
        <v>12</v>
      </c>
      <c r="G12" s="53">
        <v>13</v>
      </c>
      <c r="I12" s="54">
        <f>'Intake PGT UKEU'!I12</f>
        <v>0</v>
      </c>
    </row>
    <row r="13" spans="1:9" ht="12.75">
      <c r="A13" s="23" t="s">
        <v>47</v>
      </c>
      <c r="B13" s="27">
        <v>13</v>
      </c>
      <c r="C13" s="27"/>
      <c r="D13" s="37">
        <f t="shared" si="0"/>
        <v>13</v>
      </c>
      <c r="E13" s="29"/>
      <c r="F13" s="41">
        <v>12</v>
      </c>
      <c r="G13" s="30">
        <v>6</v>
      </c>
      <c r="I13" s="38">
        <f>'Intake PGT UKEU'!I13</f>
        <v>0</v>
      </c>
    </row>
    <row r="14" spans="1:9" ht="12.75">
      <c r="A14" s="23" t="s">
        <v>92</v>
      </c>
      <c r="B14" s="27">
        <v>16</v>
      </c>
      <c r="C14" s="27"/>
      <c r="D14" s="37">
        <f t="shared" si="0"/>
        <v>16</v>
      </c>
      <c r="E14" s="29"/>
      <c r="F14" s="41">
        <v>13</v>
      </c>
      <c r="G14" s="30">
        <v>12</v>
      </c>
      <c r="I14" s="38">
        <f>'Intake PGT UKEU'!I14</f>
        <v>0</v>
      </c>
    </row>
    <row r="15" spans="1:9" ht="12.75">
      <c r="A15" s="23" t="s">
        <v>48</v>
      </c>
      <c r="B15" s="27">
        <v>45</v>
      </c>
      <c r="C15" s="27"/>
      <c r="D15" s="37">
        <f t="shared" si="0"/>
        <v>45</v>
      </c>
      <c r="E15" s="29"/>
      <c r="F15" s="41">
        <v>21</v>
      </c>
      <c r="G15" s="30">
        <v>24</v>
      </c>
      <c r="I15" s="38">
        <f>'Intake PGT UKEU'!I15</f>
        <v>0</v>
      </c>
    </row>
    <row r="16" spans="1:9" ht="12.75">
      <c r="A16" s="23" t="s">
        <v>82</v>
      </c>
      <c r="B16" s="27">
        <v>2</v>
      </c>
      <c r="C16" s="27">
        <v>1</v>
      </c>
      <c r="D16" s="37">
        <f t="shared" si="0"/>
        <v>3</v>
      </c>
      <c r="E16" s="29"/>
      <c r="F16" s="41">
        <v>2</v>
      </c>
      <c r="G16" s="30">
        <v>1</v>
      </c>
      <c r="I16" s="38">
        <f>'Intake PGT UKEU'!I16</f>
        <v>0</v>
      </c>
    </row>
    <row r="17" spans="1:9" ht="12.75">
      <c r="A17" s="23" t="s">
        <v>49</v>
      </c>
      <c r="B17" s="27">
        <v>9</v>
      </c>
      <c r="C17" s="27"/>
      <c r="D17" s="37">
        <f t="shared" si="0"/>
        <v>9</v>
      </c>
      <c r="E17" s="29"/>
      <c r="F17" s="41">
        <v>5</v>
      </c>
      <c r="G17" s="30">
        <v>5</v>
      </c>
      <c r="I17" s="38">
        <f>'Intake PGT UKEU'!I17</f>
        <v>0</v>
      </c>
    </row>
    <row r="18" spans="1:9" ht="12.75">
      <c r="A18" s="23" t="s">
        <v>50</v>
      </c>
      <c r="B18" s="27">
        <v>2</v>
      </c>
      <c r="C18" s="27"/>
      <c r="D18" s="37">
        <f t="shared" si="0"/>
        <v>2</v>
      </c>
      <c r="E18" s="29"/>
      <c r="F18" s="41">
        <v>2</v>
      </c>
      <c r="G18" s="30">
        <v>2</v>
      </c>
      <c r="I18" s="38">
        <f>'Intake PGT UKEU'!I18</f>
        <v>0</v>
      </c>
    </row>
    <row r="19" spans="1:9" s="3" customFormat="1" ht="12.75">
      <c r="A19" s="24" t="s">
        <v>51</v>
      </c>
      <c r="B19" s="31">
        <f>SUM(B12:B18)</f>
        <v>103</v>
      </c>
      <c r="C19" s="31">
        <f>SUM(C12:C18)</f>
        <v>2</v>
      </c>
      <c r="D19" s="28">
        <f>SUM(D12:D18)</f>
        <v>105</v>
      </c>
      <c r="E19" s="32"/>
      <c r="F19" s="41">
        <f>SUM(F12:F18)</f>
        <v>67</v>
      </c>
      <c r="G19" s="33">
        <f>SUM(G12:G18)</f>
        <v>63</v>
      </c>
      <c r="I19" s="39">
        <f>SUM(I12:I18)</f>
        <v>0</v>
      </c>
    </row>
    <row r="20" spans="1:9" ht="8.25" customHeight="1">
      <c r="A20" s="16"/>
      <c r="B20" s="60"/>
      <c r="C20" s="60"/>
      <c r="D20" s="60"/>
      <c r="E20" s="43"/>
      <c r="F20" s="63"/>
      <c r="G20" s="60"/>
      <c r="H20" s="21"/>
      <c r="I20" s="60"/>
    </row>
    <row r="21" spans="1:9" ht="12.75">
      <c r="A21" s="49" t="s">
        <v>52</v>
      </c>
      <c r="B21" s="50">
        <v>94</v>
      </c>
      <c r="C21" s="50">
        <v>3</v>
      </c>
      <c r="D21" s="51">
        <f aca="true" t="shared" si="1" ref="D21:D29">SUM(B21:C21)</f>
        <v>97</v>
      </c>
      <c r="E21" s="29"/>
      <c r="F21" s="52">
        <v>50</v>
      </c>
      <c r="G21" s="53">
        <v>65</v>
      </c>
      <c r="H21" s="69"/>
      <c r="I21" s="54">
        <f>'Intake PGT UKEU'!I21</f>
        <v>0</v>
      </c>
    </row>
    <row r="22" spans="1:9" ht="12.75">
      <c r="A22" s="23" t="s">
        <v>53</v>
      </c>
      <c r="B22" s="27">
        <v>10</v>
      </c>
      <c r="C22" s="27"/>
      <c r="D22" s="37">
        <f t="shared" si="1"/>
        <v>10</v>
      </c>
      <c r="E22" s="29"/>
      <c r="F22" s="41">
        <v>5</v>
      </c>
      <c r="G22" s="30">
        <v>4</v>
      </c>
      <c r="H22" s="69"/>
      <c r="I22" s="38">
        <f>'Intake PGT UKEU'!I22</f>
        <v>0</v>
      </c>
    </row>
    <row r="23" spans="1:9" ht="12.75">
      <c r="A23" s="23" t="s">
        <v>54</v>
      </c>
      <c r="B23" s="27">
        <v>13</v>
      </c>
      <c r="C23" s="27">
        <v>1</v>
      </c>
      <c r="D23" s="37">
        <f t="shared" si="1"/>
        <v>14</v>
      </c>
      <c r="E23" s="29"/>
      <c r="F23" s="41">
        <v>12</v>
      </c>
      <c r="G23" s="30">
        <v>12</v>
      </c>
      <c r="H23" s="69"/>
      <c r="I23" s="38">
        <f>'Intake PGT UKEU'!I23</f>
        <v>0</v>
      </c>
    </row>
    <row r="24" spans="1:9" ht="12.75">
      <c r="A24" s="23" t="s">
        <v>55</v>
      </c>
      <c r="B24" s="27">
        <v>26</v>
      </c>
      <c r="C24" s="27">
        <v>6</v>
      </c>
      <c r="D24" s="37">
        <f t="shared" si="1"/>
        <v>32</v>
      </c>
      <c r="E24" s="29"/>
      <c r="F24" s="41">
        <v>15</v>
      </c>
      <c r="G24" s="30">
        <v>18</v>
      </c>
      <c r="H24" s="69"/>
      <c r="I24" s="38">
        <f>'Intake PGT UKEU'!I24</f>
        <v>0</v>
      </c>
    </row>
    <row r="25" spans="1:9" ht="12.75">
      <c r="A25" s="23" t="s">
        <v>56</v>
      </c>
      <c r="B25" s="27">
        <v>38</v>
      </c>
      <c r="C25" s="27"/>
      <c r="D25" s="37">
        <f t="shared" si="1"/>
        <v>38</v>
      </c>
      <c r="E25" s="29"/>
      <c r="F25" s="41">
        <v>7</v>
      </c>
      <c r="G25" s="30">
        <v>20</v>
      </c>
      <c r="H25" s="69"/>
      <c r="I25" s="38">
        <f>'Intake PGT UKEU'!I25</f>
        <v>0</v>
      </c>
    </row>
    <row r="26" spans="1:9" ht="12.75">
      <c r="A26" s="23" t="s">
        <v>57</v>
      </c>
      <c r="B26" s="27">
        <v>6</v>
      </c>
      <c r="C26" s="27"/>
      <c r="D26" s="37">
        <f t="shared" si="1"/>
        <v>6</v>
      </c>
      <c r="E26" s="29"/>
      <c r="F26" s="41">
        <v>8</v>
      </c>
      <c r="G26" s="30">
        <v>10</v>
      </c>
      <c r="H26" s="69"/>
      <c r="I26" s="38">
        <f>'Intake PGT UKEU'!I26</f>
        <v>0</v>
      </c>
    </row>
    <row r="27" spans="1:9" ht="12.75">
      <c r="A27" s="23" t="s">
        <v>58</v>
      </c>
      <c r="B27" s="27">
        <v>5</v>
      </c>
      <c r="C27" s="27"/>
      <c r="D27" s="37">
        <f t="shared" si="1"/>
        <v>5</v>
      </c>
      <c r="E27" s="29"/>
      <c r="F27" s="41">
        <v>6</v>
      </c>
      <c r="G27" s="30">
        <v>2</v>
      </c>
      <c r="H27" s="69"/>
      <c r="I27" s="38">
        <f>'Intake PGT UKEU'!I27</f>
        <v>0</v>
      </c>
    </row>
    <row r="28" spans="1:9" ht="12.75">
      <c r="A28" s="23" t="s">
        <v>93</v>
      </c>
      <c r="B28" s="27">
        <v>190</v>
      </c>
      <c r="C28" s="27">
        <v>5</v>
      </c>
      <c r="D28" s="37">
        <f t="shared" si="1"/>
        <v>195</v>
      </c>
      <c r="E28" s="29"/>
      <c r="F28" s="41">
        <v>92</v>
      </c>
      <c r="G28" s="30">
        <v>85</v>
      </c>
      <c r="H28" s="69"/>
      <c r="I28" s="38">
        <f>'Intake PGT UKEU'!I28</f>
        <v>0</v>
      </c>
    </row>
    <row r="29" spans="1:9" ht="12.75">
      <c r="A29" s="23" t="s">
        <v>59</v>
      </c>
      <c r="B29" s="27">
        <v>33</v>
      </c>
      <c r="C29" s="27"/>
      <c r="D29" s="37">
        <f t="shared" si="1"/>
        <v>33</v>
      </c>
      <c r="E29" s="29"/>
      <c r="F29" s="41">
        <v>20</v>
      </c>
      <c r="G29" s="30">
        <v>19</v>
      </c>
      <c r="H29" s="69"/>
      <c r="I29" s="38">
        <f>'Intake PGT UKEU'!I29</f>
        <v>0</v>
      </c>
    </row>
    <row r="30" spans="1:9" s="3" customFormat="1" ht="12.75">
      <c r="A30" s="24" t="s">
        <v>60</v>
      </c>
      <c r="B30" s="31">
        <f>SUM(B21:B29)</f>
        <v>415</v>
      </c>
      <c r="C30" s="31">
        <f>SUM(C21:C29)</f>
        <v>15</v>
      </c>
      <c r="D30" s="28">
        <f>SUM(D21:D29)</f>
        <v>430</v>
      </c>
      <c r="E30" s="32"/>
      <c r="F30" s="41">
        <f>SUM(F21:F29)</f>
        <v>215</v>
      </c>
      <c r="G30" s="33">
        <f>SUM(G21:G29)</f>
        <v>235</v>
      </c>
      <c r="I30" s="39">
        <f>SUM(I21:I29)</f>
        <v>0</v>
      </c>
    </row>
    <row r="31" spans="2:9" s="25" customFormat="1" ht="12.75">
      <c r="B31" s="32"/>
      <c r="C31" s="32"/>
      <c r="D31" s="32"/>
      <c r="E31" s="32"/>
      <c r="F31" s="32"/>
      <c r="G31" s="34"/>
      <c r="I31" s="32"/>
    </row>
    <row r="32" spans="1:9" s="3" customFormat="1" ht="12.75">
      <c r="A32" s="24" t="s">
        <v>61</v>
      </c>
      <c r="B32" s="31">
        <f>B30+B19+B10</f>
        <v>630</v>
      </c>
      <c r="C32" s="31">
        <f>C30+C19+C10</f>
        <v>26</v>
      </c>
      <c r="D32" s="28">
        <f>D30+D19+D10</f>
        <v>656</v>
      </c>
      <c r="E32" s="32"/>
      <c r="F32" s="42">
        <f>F30+F19+F10</f>
        <v>336</v>
      </c>
      <c r="G32" s="33">
        <f>G30+G19+G10</f>
        <v>353</v>
      </c>
      <c r="I32" s="39">
        <f>I30+I19+I10</f>
        <v>0</v>
      </c>
    </row>
    <row r="34" spans="1:9" ht="12.75">
      <c r="A34" s="24" t="s">
        <v>69</v>
      </c>
      <c r="B34" s="27">
        <v>125</v>
      </c>
      <c r="C34" s="27"/>
      <c r="D34" s="37">
        <f>SUM(B34:C34)</f>
        <v>125</v>
      </c>
      <c r="E34" s="29"/>
      <c r="F34" s="41">
        <v>127</v>
      </c>
      <c r="G34" s="30">
        <v>123</v>
      </c>
      <c r="I34" s="38">
        <f>'Intake PGT UKEU'!I34</f>
        <v>0</v>
      </c>
    </row>
    <row r="35" spans="1:9" ht="12.75">
      <c r="A35" s="20"/>
      <c r="B35" s="29"/>
      <c r="C35" s="29"/>
      <c r="D35" s="43"/>
      <c r="E35" s="43"/>
      <c r="F35" s="34"/>
      <c r="G35" s="43"/>
      <c r="H35" s="5"/>
      <c r="I35" s="43"/>
    </row>
    <row r="36" spans="1:10" ht="12.75">
      <c r="A36" s="5" t="s">
        <v>107</v>
      </c>
      <c r="E36" s="6"/>
      <c r="F36" s="20"/>
      <c r="G36" s="3"/>
      <c r="I36" s="6"/>
      <c r="J36" s="40"/>
    </row>
    <row r="37" ht="12.75">
      <c r="A37" s="5" t="s">
        <v>108</v>
      </c>
    </row>
    <row r="38" spans="1:4" ht="12.75">
      <c r="A38" s="5" t="s">
        <v>62</v>
      </c>
      <c r="D38" s="35"/>
    </row>
    <row r="39" ht="12.75">
      <c r="A39" s="5" t="s">
        <v>67</v>
      </c>
    </row>
    <row r="40" ht="12.75">
      <c r="A40" s="5" t="s">
        <v>106</v>
      </c>
    </row>
    <row r="41" ht="12.75">
      <c r="A41" s="6" t="s">
        <v>64</v>
      </c>
    </row>
    <row r="42" ht="12.75">
      <c r="A42" s="6" t="s">
        <v>70</v>
      </c>
    </row>
    <row r="43" ht="12.75">
      <c r="A43" s="6" t="s">
        <v>86</v>
      </c>
    </row>
    <row r="44" ht="12.75">
      <c r="A44" s="6" t="s">
        <v>109</v>
      </c>
    </row>
  </sheetData>
  <mergeCells count="2">
    <mergeCell ref="F3:G3"/>
    <mergeCell ref="H1:I1"/>
  </mergeCells>
  <printOptions horizontalCentered="1"/>
  <pageMargins left="0.3937007874015748" right="0.3937007874015748" top="0.984251968503937" bottom="0.3937007874015748" header="0.3937007874015748" footer="0.2362204724409449"/>
  <pageSetup fitToHeight="1" fitToWidth="1" horizontalDpi="600" verticalDpi="600" orientation="landscape" paperSize="9" scale="84" r:id="rId2"/>
  <headerFooter alignWithMargins="0">
    <oddHeader>&amp;L&amp;"Arial,Regular"Planning Office&amp;C&amp;"Arial,Bold"&amp;14Student Intakes and Populations 2009-10&amp;R&amp;G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M44"/>
  <sheetViews>
    <sheetView workbookViewId="0" topLeftCell="A1">
      <selection activeCell="C34" sqref="C34"/>
    </sheetView>
  </sheetViews>
  <sheetFormatPr defaultColWidth="9.00390625" defaultRowHeight="15.75"/>
  <cols>
    <col min="1" max="1" width="32.75390625" style="6" customWidth="1"/>
    <col min="2" max="4" width="12.50390625" style="6" customWidth="1"/>
    <col min="5" max="5" width="3.00390625" style="20" customWidth="1"/>
    <col min="6" max="6" width="12.50390625" style="3" customWidth="1"/>
    <col min="7" max="7" width="12.50390625" style="6" customWidth="1"/>
    <col min="8" max="8" width="3.00390625" style="6" customWidth="1"/>
    <col min="9" max="9" width="12.50390625" style="40" customWidth="1"/>
    <col min="10" max="16384" width="9.00390625" style="6" customWidth="1"/>
  </cols>
  <sheetData>
    <row r="1" spans="1:10" ht="18">
      <c r="A1" s="72" t="s">
        <v>77</v>
      </c>
      <c r="B1" s="15"/>
      <c r="C1" s="15"/>
      <c r="D1" s="15"/>
      <c r="E1" s="15"/>
      <c r="F1" s="73"/>
      <c r="G1" s="79"/>
      <c r="H1" s="83" t="str">
        <f>'Intake UG UKEU'!I1</f>
        <v>05.10.09</v>
      </c>
      <c r="I1" s="85"/>
      <c r="J1" s="71"/>
    </row>
    <row r="3" spans="6:7" ht="12.75">
      <c r="F3" s="90" t="s">
        <v>34</v>
      </c>
      <c r="G3" s="90"/>
    </row>
    <row r="4" spans="1:13" ht="62.25">
      <c r="A4" s="64" t="s">
        <v>35</v>
      </c>
      <c r="B4" s="65" t="s">
        <v>36</v>
      </c>
      <c r="C4" s="46" t="s">
        <v>37</v>
      </c>
      <c r="D4" s="26" t="s">
        <v>38</v>
      </c>
      <c r="E4" s="67"/>
      <c r="F4" s="22" t="s">
        <v>85</v>
      </c>
      <c r="G4" s="36" t="s">
        <v>98</v>
      </c>
      <c r="H4" s="3"/>
      <c r="I4" s="68" t="s">
        <v>39</v>
      </c>
      <c r="K4" s="5"/>
      <c r="L4" s="5"/>
      <c r="M4" s="5"/>
    </row>
    <row r="5" spans="1:13" ht="12.75">
      <c r="A5" s="23" t="s">
        <v>40</v>
      </c>
      <c r="B5" s="27">
        <v>18</v>
      </c>
      <c r="C5" s="27">
        <v>1</v>
      </c>
      <c r="D5" s="37">
        <f>SUM(B5:C5)</f>
        <v>19</v>
      </c>
      <c r="E5" s="29"/>
      <c r="F5" s="41">
        <v>15</v>
      </c>
      <c r="G5" s="30">
        <v>13</v>
      </c>
      <c r="I5" s="38">
        <f>'Intake PGT Int'!I5</f>
        <v>0</v>
      </c>
      <c r="K5" s="5"/>
      <c r="L5" s="5"/>
      <c r="M5" s="5"/>
    </row>
    <row r="6" spans="1:13" ht="12.75">
      <c r="A6" s="23" t="s">
        <v>41</v>
      </c>
      <c r="B6" s="27">
        <v>24</v>
      </c>
      <c r="C6" s="27">
        <v>2</v>
      </c>
      <c r="D6" s="37">
        <f>SUM(B6:C6)</f>
        <v>26</v>
      </c>
      <c r="E6" s="29"/>
      <c r="F6" s="41">
        <v>20</v>
      </c>
      <c r="G6" s="30">
        <v>27</v>
      </c>
      <c r="I6" s="38">
        <f>'Intake PGT Int'!I6</f>
        <v>0</v>
      </c>
      <c r="K6" s="5"/>
      <c r="L6" s="5"/>
      <c r="M6" s="5"/>
    </row>
    <row r="7" spans="1:13" ht="12.75">
      <c r="A7" s="23" t="s">
        <v>42</v>
      </c>
      <c r="B7" s="27">
        <v>107</v>
      </c>
      <c r="C7" s="27">
        <v>14</v>
      </c>
      <c r="D7" s="37">
        <f>SUM(B7:C7)</f>
        <v>121</v>
      </c>
      <c r="E7" s="29"/>
      <c r="F7" s="41">
        <v>70</v>
      </c>
      <c r="G7" s="30">
        <v>74</v>
      </c>
      <c r="I7" s="38">
        <f>'Intake PGT Int'!I7</f>
        <v>0</v>
      </c>
      <c r="K7" s="5"/>
      <c r="L7" s="5"/>
      <c r="M7" s="5"/>
    </row>
    <row r="8" spans="1:13" ht="12.75">
      <c r="A8" s="23" t="s">
        <v>43</v>
      </c>
      <c r="B8" s="27">
        <v>57</v>
      </c>
      <c r="C8" s="27">
        <v>4</v>
      </c>
      <c r="D8" s="37">
        <f>SUM(B8:C8)</f>
        <v>61</v>
      </c>
      <c r="E8" s="29"/>
      <c r="F8" s="41">
        <v>40</v>
      </c>
      <c r="G8" s="30">
        <v>34</v>
      </c>
      <c r="I8" s="38">
        <f>'Intake PGT Int'!I8</f>
        <v>0</v>
      </c>
      <c r="K8" s="5"/>
      <c r="L8" s="5"/>
      <c r="M8" s="5"/>
    </row>
    <row r="9" spans="1:9" ht="12.75">
      <c r="A9" s="23" t="s">
        <v>44</v>
      </c>
      <c r="B9" s="27">
        <v>28</v>
      </c>
      <c r="C9" s="27">
        <v>6</v>
      </c>
      <c r="D9" s="37">
        <f>SUM(B9:C9)</f>
        <v>34</v>
      </c>
      <c r="E9" s="29"/>
      <c r="F9" s="41">
        <v>30</v>
      </c>
      <c r="G9" s="30">
        <v>26</v>
      </c>
      <c r="I9" s="38">
        <f>'Intake PGT Int'!I9</f>
        <v>0</v>
      </c>
    </row>
    <row r="10" spans="1:9" s="3" customFormat="1" ht="12.75">
      <c r="A10" s="24" t="s">
        <v>45</v>
      </c>
      <c r="B10" s="31">
        <f>SUM(B5:B9)</f>
        <v>234</v>
      </c>
      <c r="C10" s="31">
        <f>SUM(C5:C9)</f>
        <v>27</v>
      </c>
      <c r="D10" s="28">
        <f>SUM(D5:D9)</f>
        <v>261</v>
      </c>
      <c r="E10" s="32"/>
      <c r="F10" s="41">
        <f>SUM(F5:F9)</f>
        <v>175</v>
      </c>
      <c r="G10" s="33">
        <f>SUM(G5:G9)</f>
        <v>174</v>
      </c>
      <c r="I10" s="39">
        <f>SUM(I5:I9)</f>
        <v>0</v>
      </c>
    </row>
    <row r="11" spans="1:9" ht="8.25" customHeight="1">
      <c r="A11" s="59"/>
      <c r="B11" s="57"/>
      <c r="C11" s="57"/>
      <c r="D11" s="57"/>
      <c r="E11" s="43"/>
      <c r="F11" s="63"/>
      <c r="G11" s="60"/>
      <c r="H11" s="21"/>
      <c r="I11" s="57"/>
    </row>
    <row r="12" spans="1:9" ht="12.75">
      <c r="A12" s="49" t="s">
        <v>46</v>
      </c>
      <c r="B12" s="50">
        <v>28</v>
      </c>
      <c r="C12" s="50">
        <v>4</v>
      </c>
      <c r="D12" s="51">
        <f aca="true" t="shared" si="0" ref="D12:D18">SUM(B12:C12)</f>
        <v>32</v>
      </c>
      <c r="E12" s="29"/>
      <c r="F12" s="52">
        <v>35</v>
      </c>
      <c r="G12" s="53">
        <v>28</v>
      </c>
      <c r="I12" s="54">
        <f>'Intake PGT Int'!I12</f>
        <v>0</v>
      </c>
    </row>
    <row r="13" spans="1:9" ht="12.75">
      <c r="A13" s="23" t="s">
        <v>47</v>
      </c>
      <c r="B13" s="27">
        <v>50</v>
      </c>
      <c r="C13" s="27">
        <v>2</v>
      </c>
      <c r="D13" s="37">
        <f t="shared" si="0"/>
        <v>52</v>
      </c>
      <c r="E13" s="29"/>
      <c r="F13" s="41">
        <v>35</v>
      </c>
      <c r="G13" s="30">
        <v>31</v>
      </c>
      <c r="I13" s="38">
        <f>'Intake PGT Int'!I13</f>
        <v>0</v>
      </c>
    </row>
    <row r="14" spans="1:9" ht="12.75">
      <c r="A14" s="23" t="s">
        <v>92</v>
      </c>
      <c r="B14" s="27">
        <v>5</v>
      </c>
      <c r="C14" s="27"/>
      <c r="D14" s="37">
        <f t="shared" si="0"/>
        <v>5</v>
      </c>
      <c r="E14" s="29"/>
      <c r="F14" s="41">
        <v>11</v>
      </c>
      <c r="G14" s="30">
        <v>12</v>
      </c>
      <c r="I14" s="38">
        <f>'Intake PGT Int'!I14</f>
        <v>0</v>
      </c>
    </row>
    <row r="15" spans="1:9" ht="12.75">
      <c r="A15" s="23" t="s">
        <v>48</v>
      </c>
      <c r="B15" s="27">
        <v>20</v>
      </c>
      <c r="C15" s="27">
        <v>1</v>
      </c>
      <c r="D15" s="37">
        <f t="shared" si="0"/>
        <v>21</v>
      </c>
      <c r="E15" s="29"/>
      <c r="F15" s="41">
        <v>22</v>
      </c>
      <c r="G15" s="30">
        <v>12</v>
      </c>
      <c r="I15" s="38">
        <f>'Intake PGT Int'!I15</f>
        <v>0</v>
      </c>
    </row>
    <row r="16" spans="1:9" ht="12.75">
      <c r="A16" s="23" t="s">
        <v>82</v>
      </c>
      <c r="B16" s="27">
        <v>48</v>
      </c>
      <c r="C16" s="27">
        <v>2</v>
      </c>
      <c r="D16" s="37">
        <f t="shared" si="0"/>
        <v>50</v>
      </c>
      <c r="E16" s="29"/>
      <c r="F16" s="41">
        <v>40</v>
      </c>
      <c r="G16" s="30">
        <v>28</v>
      </c>
      <c r="I16" s="38">
        <f>'Intake PGT Int'!I16</f>
        <v>0</v>
      </c>
    </row>
    <row r="17" spans="1:9" ht="12.75">
      <c r="A17" s="23" t="s">
        <v>49</v>
      </c>
      <c r="B17" s="27">
        <v>24</v>
      </c>
      <c r="C17" s="27">
        <v>4</v>
      </c>
      <c r="D17" s="37">
        <f t="shared" si="0"/>
        <v>28</v>
      </c>
      <c r="E17" s="29"/>
      <c r="F17" s="41">
        <v>13</v>
      </c>
      <c r="G17" s="30">
        <v>13</v>
      </c>
      <c r="I17" s="38">
        <f>'Intake PGT Int'!I17</f>
        <v>0</v>
      </c>
    </row>
    <row r="18" spans="1:9" ht="12.75">
      <c r="A18" s="23" t="s">
        <v>50</v>
      </c>
      <c r="B18" s="27">
        <v>4</v>
      </c>
      <c r="C18" s="27"/>
      <c r="D18" s="37">
        <f t="shared" si="0"/>
        <v>4</v>
      </c>
      <c r="E18" s="29"/>
      <c r="F18" s="41">
        <v>2</v>
      </c>
      <c r="G18" s="30">
        <v>0</v>
      </c>
      <c r="I18" s="38">
        <f>'Intake PGT Int'!I18</f>
        <v>0</v>
      </c>
    </row>
    <row r="19" spans="1:9" s="3" customFormat="1" ht="12.75">
      <c r="A19" s="24" t="s">
        <v>51</v>
      </c>
      <c r="B19" s="31">
        <f>SUM(B12:B18)</f>
        <v>179</v>
      </c>
      <c r="C19" s="31">
        <f>SUM(C12:C18)</f>
        <v>13</v>
      </c>
      <c r="D19" s="28">
        <f>SUM(D12:D18)</f>
        <v>192</v>
      </c>
      <c r="E19" s="32"/>
      <c r="F19" s="41">
        <f>SUM(F12:F18)</f>
        <v>158</v>
      </c>
      <c r="G19" s="33">
        <f>SUM(G12:G18)</f>
        <v>124</v>
      </c>
      <c r="I19" s="39">
        <f>SUM(I12:I18)</f>
        <v>0</v>
      </c>
    </row>
    <row r="20" spans="1:9" ht="8.25" customHeight="1">
      <c r="A20" s="59"/>
      <c r="B20" s="57"/>
      <c r="C20" s="57"/>
      <c r="D20" s="57"/>
      <c r="E20" s="43"/>
      <c r="F20" s="58"/>
      <c r="G20" s="57"/>
      <c r="H20" s="21"/>
      <c r="I20" s="57"/>
    </row>
    <row r="21" spans="1:9" ht="12.75">
      <c r="A21" s="49" t="s">
        <v>52</v>
      </c>
      <c r="B21" s="50">
        <v>456</v>
      </c>
      <c r="C21" s="50">
        <v>21</v>
      </c>
      <c r="D21" s="51">
        <f aca="true" t="shared" si="1" ref="D21:D29">SUM(B21:C21)</f>
        <v>477</v>
      </c>
      <c r="E21" s="29"/>
      <c r="F21" s="52">
        <v>250</v>
      </c>
      <c r="G21" s="53">
        <v>307</v>
      </c>
      <c r="H21" s="69"/>
      <c r="I21" s="54">
        <f>'Intake PGT Int'!I21</f>
        <v>0</v>
      </c>
    </row>
    <row r="22" spans="1:9" ht="12.75">
      <c r="A22" s="23" t="s">
        <v>53</v>
      </c>
      <c r="B22" s="27">
        <v>17</v>
      </c>
      <c r="C22" s="27">
        <v>1</v>
      </c>
      <c r="D22" s="37">
        <f t="shared" si="1"/>
        <v>18</v>
      </c>
      <c r="E22" s="29"/>
      <c r="F22" s="41">
        <v>8</v>
      </c>
      <c r="G22" s="30">
        <v>10</v>
      </c>
      <c r="H22" s="69"/>
      <c r="I22" s="38">
        <f>'Intake PGT Int'!I22</f>
        <v>0</v>
      </c>
    </row>
    <row r="23" spans="1:9" ht="12.75">
      <c r="A23" s="23" t="s">
        <v>54</v>
      </c>
      <c r="B23" s="27">
        <v>166</v>
      </c>
      <c r="C23" s="27">
        <v>8</v>
      </c>
      <c r="D23" s="37">
        <f t="shared" si="1"/>
        <v>174</v>
      </c>
      <c r="E23" s="29"/>
      <c r="F23" s="41">
        <v>120</v>
      </c>
      <c r="G23" s="30">
        <v>101</v>
      </c>
      <c r="H23" s="69"/>
      <c r="I23" s="38">
        <f>'Intake PGT Int'!I23</f>
        <v>0</v>
      </c>
    </row>
    <row r="24" spans="1:9" ht="12.75">
      <c r="A24" s="23" t="s">
        <v>55</v>
      </c>
      <c r="B24" s="27">
        <v>4</v>
      </c>
      <c r="C24" s="27">
        <v>1</v>
      </c>
      <c r="D24" s="37">
        <f t="shared" si="1"/>
        <v>5</v>
      </c>
      <c r="E24" s="29"/>
      <c r="F24" s="41">
        <v>5</v>
      </c>
      <c r="G24" s="30">
        <v>3</v>
      </c>
      <c r="H24" s="69"/>
      <c r="I24" s="38">
        <f>'Intake PGT Int'!I24</f>
        <v>0</v>
      </c>
    </row>
    <row r="25" spans="1:9" ht="12.75">
      <c r="A25" s="23" t="s">
        <v>56</v>
      </c>
      <c r="B25" s="27">
        <v>12</v>
      </c>
      <c r="C25" s="27">
        <v>2</v>
      </c>
      <c r="D25" s="37">
        <f t="shared" si="1"/>
        <v>14</v>
      </c>
      <c r="E25" s="29"/>
      <c r="F25" s="41">
        <v>5</v>
      </c>
      <c r="G25" s="30">
        <v>13</v>
      </c>
      <c r="H25" s="69"/>
      <c r="I25" s="38">
        <f>'Intake PGT Int'!I25</f>
        <v>0</v>
      </c>
    </row>
    <row r="26" spans="1:9" ht="12.75">
      <c r="A26" s="23" t="s">
        <v>57</v>
      </c>
      <c r="B26" s="27">
        <v>14</v>
      </c>
      <c r="C26" s="27"/>
      <c r="D26" s="37">
        <f t="shared" si="1"/>
        <v>14</v>
      </c>
      <c r="E26" s="29"/>
      <c r="F26" s="41">
        <v>8</v>
      </c>
      <c r="G26" s="30">
        <v>3</v>
      </c>
      <c r="H26" s="69"/>
      <c r="I26" s="38">
        <f>'Intake PGT Int'!I26</f>
        <v>0</v>
      </c>
    </row>
    <row r="27" spans="1:9" ht="12.75">
      <c r="A27" s="23" t="s">
        <v>58</v>
      </c>
      <c r="B27" s="27">
        <v>3</v>
      </c>
      <c r="C27" s="27"/>
      <c r="D27" s="37">
        <f t="shared" si="1"/>
        <v>3</v>
      </c>
      <c r="E27" s="29"/>
      <c r="F27" s="41">
        <v>10</v>
      </c>
      <c r="G27" s="30">
        <v>1</v>
      </c>
      <c r="H27" s="69"/>
      <c r="I27" s="38">
        <f>'Intake PGT Int'!I27</f>
        <v>0</v>
      </c>
    </row>
    <row r="28" spans="1:9" ht="12.75">
      <c r="A28" s="23" t="s">
        <v>93</v>
      </c>
      <c r="B28" s="27">
        <v>77</v>
      </c>
      <c r="C28" s="27">
        <v>5</v>
      </c>
      <c r="D28" s="37">
        <f t="shared" si="1"/>
        <v>82</v>
      </c>
      <c r="E28" s="29"/>
      <c r="F28" s="41">
        <v>54</v>
      </c>
      <c r="G28" s="30">
        <v>46</v>
      </c>
      <c r="H28" s="69"/>
      <c r="I28" s="38">
        <f>'Intake PGT Int'!I28</f>
        <v>0</v>
      </c>
    </row>
    <row r="29" spans="1:9" ht="12.75">
      <c r="A29" s="23" t="s">
        <v>59</v>
      </c>
      <c r="B29" s="27">
        <v>30</v>
      </c>
      <c r="C29" s="27">
        <v>4</v>
      </c>
      <c r="D29" s="37">
        <f t="shared" si="1"/>
        <v>34</v>
      </c>
      <c r="E29" s="29"/>
      <c r="F29" s="41">
        <v>35</v>
      </c>
      <c r="G29" s="30">
        <v>22</v>
      </c>
      <c r="H29" s="69"/>
      <c r="I29" s="38">
        <f>'Intake PGT Int'!I29</f>
        <v>0</v>
      </c>
    </row>
    <row r="30" spans="1:9" s="3" customFormat="1" ht="12.75">
      <c r="A30" s="24" t="s">
        <v>60</v>
      </c>
      <c r="B30" s="31">
        <f>SUM(B21:B29)</f>
        <v>779</v>
      </c>
      <c r="C30" s="31">
        <f>SUM(C21:C29)</f>
        <v>42</v>
      </c>
      <c r="D30" s="28">
        <f>SUM(D21:D29)</f>
        <v>821</v>
      </c>
      <c r="E30" s="32"/>
      <c r="F30" s="41">
        <f>SUM(F21:F29)</f>
        <v>495</v>
      </c>
      <c r="G30" s="33">
        <f>SUM(G21:G29)</f>
        <v>506</v>
      </c>
      <c r="I30" s="39">
        <f>SUM(I21:I29)</f>
        <v>0</v>
      </c>
    </row>
    <row r="31" spans="2:9" s="25" customFormat="1" ht="12.75">
      <c r="B31" s="32"/>
      <c r="C31" s="32"/>
      <c r="D31" s="32"/>
      <c r="E31" s="32"/>
      <c r="F31" s="32"/>
      <c r="G31" s="34"/>
      <c r="I31" s="32"/>
    </row>
    <row r="32" spans="1:9" s="3" customFormat="1" ht="12.75">
      <c r="A32" s="24" t="s">
        <v>61</v>
      </c>
      <c r="B32" s="31">
        <f>B30+B19+B10</f>
        <v>1192</v>
      </c>
      <c r="C32" s="31">
        <f>C30+C19+C10</f>
        <v>82</v>
      </c>
      <c r="D32" s="28">
        <f>D30+D19+D10</f>
        <v>1274</v>
      </c>
      <c r="E32" s="32"/>
      <c r="F32" s="42">
        <f>F30+F19+F10</f>
        <v>828</v>
      </c>
      <c r="G32" s="33">
        <f>G30+G19+G10</f>
        <v>804</v>
      </c>
      <c r="I32" s="39">
        <f>I30+I19+I10</f>
        <v>0</v>
      </c>
    </row>
    <row r="34" spans="1:9" ht="12.75">
      <c r="A34" s="24" t="s">
        <v>69</v>
      </c>
      <c r="B34" s="27">
        <v>3</v>
      </c>
      <c r="C34" s="27"/>
      <c r="D34" s="37">
        <f>SUM(B34:C34)</f>
        <v>3</v>
      </c>
      <c r="E34" s="29"/>
      <c r="F34" s="41"/>
      <c r="G34" s="30">
        <v>0</v>
      </c>
      <c r="I34" s="38">
        <f>'Intake PGT Int'!I34</f>
        <v>0</v>
      </c>
    </row>
    <row r="35" spans="1:9" ht="12.75">
      <c r="A35" s="20"/>
      <c r="B35" s="29"/>
      <c r="C35" s="29"/>
      <c r="D35" s="43"/>
      <c r="E35" s="43"/>
      <c r="F35" s="34"/>
      <c r="G35" s="43"/>
      <c r="H35" s="5"/>
      <c r="I35" s="43"/>
    </row>
    <row r="36" spans="1:10" ht="12.75">
      <c r="A36" s="5" t="s">
        <v>107</v>
      </c>
      <c r="E36" s="6"/>
      <c r="F36" s="20"/>
      <c r="G36" s="3"/>
      <c r="I36" s="6"/>
      <c r="J36" s="40"/>
    </row>
    <row r="37" ht="12.75">
      <c r="A37" s="5" t="s">
        <v>108</v>
      </c>
    </row>
    <row r="38" spans="1:4" ht="12.75">
      <c r="A38" s="5" t="s">
        <v>62</v>
      </c>
      <c r="D38" s="35"/>
    </row>
    <row r="39" spans="1:4" ht="12.75">
      <c r="A39" s="5" t="s">
        <v>67</v>
      </c>
      <c r="D39" s="35"/>
    </row>
    <row r="40" ht="12.75">
      <c r="A40" s="5" t="s">
        <v>106</v>
      </c>
    </row>
    <row r="41" ht="12.75">
      <c r="A41" s="6" t="s">
        <v>64</v>
      </c>
    </row>
    <row r="42" ht="12.75">
      <c r="A42" s="6" t="s">
        <v>70</v>
      </c>
    </row>
    <row r="43" ht="12.75">
      <c r="A43" s="6" t="s">
        <v>86</v>
      </c>
    </row>
    <row r="44" ht="12.75">
      <c r="A44" s="6" t="s">
        <v>109</v>
      </c>
    </row>
  </sheetData>
  <mergeCells count="2">
    <mergeCell ref="F3:G3"/>
    <mergeCell ref="H1:I1"/>
  </mergeCells>
  <printOptions horizontalCentered="1"/>
  <pageMargins left="0.3937007874015748" right="0.3937007874015748" top="0.984251968503937" bottom="0.3937007874015748" header="0.3937007874015748" footer="0.2362204724409449"/>
  <pageSetup fitToHeight="1" fitToWidth="1" horizontalDpi="600" verticalDpi="600" orientation="landscape" paperSize="9" scale="84" r:id="rId2"/>
  <headerFooter alignWithMargins="0">
    <oddHeader>&amp;L&amp;"Arial,Regular"Planning Office&amp;C&amp;"Arial,Bold"&amp;14Student Intakes and Populations 2009-10&amp;R&amp;G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adglw</dc:creator>
  <cp:keywords/>
  <dc:description/>
  <cp:lastModifiedBy>adcjw2</cp:lastModifiedBy>
  <cp:lastPrinted>2009-10-12T12:43:39Z</cp:lastPrinted>
  <dcterms:created xsi:type="dcterms:W3CDTF">2005-07-07T09:47:41Z</dcterms:created>
  <dcterms:modified xsi:type="dcterms:W3CDTF">2009-11-04T14:20:29Z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