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5" windowWidth="145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<sst xmlns="http://schemas.openxmlformats.org/spreadsheetml/2006/main" count="89" uniqueCount="48">
  <si>
    <t>Civil</t>
  </si>
  <si>
    <t>Quota</t>
  </si>
  <si>
    <t>CF/UF</t>
  </si>
  <si>
    <t>Faculty of Engineering Admissions Data</t>
  </si>
  <si>
    <t xml:space="preserve">Notes </t>
  </si>
  <si>
    <t>Departmental Data</t>
  </si>
  <si>
    <t>Chemical Engineering</t>
  </si>
  <si>
    <t>Intake</t>
  </si>
  <si>
    <t>Electrical Engineering</t>
  </si>
  <si>
    <t>Departmental data includes foundation year intake</t>
  </si>
  <si>
    <t>Civil &amp; Building Engineering</t>
  </si>
  <si>
    <t>%</t>
  </si>
  <si>
    <t>Transport Included from 1999</t>
  </si>
  <si>
    <t>% =</t>
  </si>
  <si>
    <t>intake/applications</t>
  </si>
  <si>
    <t>Aeronautical &amp; Automotive Engineering</t>
  </si>
  <si>
    <t>Transport Excluded from 1999</t>
  </si>
  <si>
    <t>Applics</t>
  </si>
  <si>
    <t xml:space="preserve">2001 applications affected by transfer of </t>
  </si>
  <si>
    <t>rejects to other departmentments</t>
  </si>
  <si>
    <t>Faculty Intake</t>
  </si>
  <si>
    <t>Faculty Applications</t>
  </si>
  <si>
    <t>Home/EU Only</t>
  </si>
  <si>
    <t>Intake/ Applicants</t>
  </si>
  <si>
    <t>.</t>
  </si>
  <si>
    <t>Quota for 2000 had 60 ASN's unallocated</t>
  </si>
  <si>
    <t>Quota 2001 includes 137 ASN's</t>
  </si>
  <si>
    <t>%2</t>
  </si>
  <si>
    <t>%1</t>
  </si>
  <si>
    <t xml:space="preserve">%1 = </t>
  </si>
  <si>
    <t>%2 =</t>
  </si>
  <si>
    <t>Intake/(CF/UF)</t>
  </si>
  <si>
    <t>Chem</t>
  </si>
  <si>
    <t>Elect</t>
  </si>
  <si>
    <t>AAE</t>
  </si>
  <si>
    <t>Average</t>
  </si>
  <si>
    <t>% Intake/Applicants</t>
  </si>
  <si>
    <t>Quota 2002 includes 127 ASN's</t>
  </si>
  <si>
    <t>Quota for 2003 reduced to 745 then 694</t>
  </si>
  <si>
    <t>Mechanical &amp; Manufacturing</t>
  </si>
  <si>
    <t>MM</t>
  </si>
  <si>
    <t>Faculty</t>
  </si>
  <si>
    <t>Direct</t>
  </si>
  <si>
    <t>FY</t>
  </si>
  <si>
    <t>Total</t>
  </si>
  <si>
    <t>nb. The 2005 applications do not include deferred entries</t>
  </si>
  <si>
    <t>Data is based on end of September figures, This generally drops by 3-5% by December</t>
  </si>
  <si>
    <t>Quota for 2006 includes 30 ASNs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</si>
</sst>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1">
    <font>
      <sz val="10"/>
      <name val="Arial"/>
      <family val="0"/>
    </font>
    <font>
      <sz val="10.5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.25"/>
      <name val="Arial"/>
      <family val="0"/>
    </font>
    <font>
      <sz val="10.25"/>
      <name val="Arial"/>
      <family val="0"/>
    </font>
    <font>
      <sz val="5.5"/>
      <name val="Arial"/>
      <family val="0"/>
    </font>
    <font>
      <sz val="9.75"/>
      <name val="Arial"/>
      <family val="0"/>
    </font>
    <font>
      <sz val="8.25"/>
      <name val="Arial"/>
      <family val="0"/>
    </font>
    <font>
      <b/>
      <sz val="9.75"/>
      <name val="Arial"/>
      <family val="0"/>
    </font>
    <font>
      <sz val="8"/>
      <name val="Arial"/>
      <family val="0"/>
    </font>
    <font>
      <b/>
      <sz val="11.5"/>
      <name val="Arial"/>
      <family val="0"/>
    </font>
    <font>
      <sz val="9"/>
      <name val="Arial"/>
      <family val="0"/>
    </font>
    <font>
      <b/>
      <sz val="11.25"/>
      <name val="Arial"/>
      <family val="0"/>
    </font>
    <font>
      <sz val="8.5"/>
      <name val="Arial"/>
      <family val="0"/>
    </font>
    <font>
      <b/>
      <sz val="8.25"/>
      <name val="Arial"/>
      <family val="0"/>
    </font>
    <font>
      <b/>
      <sz val="10.25"/>
      <name val="Arial"/>
      <family val="0"/>
    </font>
    <font>
      <b/>
      <sz val="14.25"/>
      <name val="Arial"/>
      <family val="0"/>
    </font>
    <font>
      <sz val="11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Faculty Intake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Sheet1!$B$27</c:f>
              <c:strCache>
                <c:ptCount val="1"/>
                <c:pt idx="0">
                  <c:v>Direct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Sheet1!$A$28:$A$36</c:f>
              <c:numCache>
                <c:ptCount val="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</c:numCache>
            </c:numRef>
          </c:cat>
          <c:val>
            <c:numRef>
              <c:f>Sheet1!$B$28:$B$36</c:f>
              <c:numCache>
                <c:ptCount val="9"/>
                <c:pt idx="0">
                  <c:v>572</c:v>
                </c:pt>
                <c:pt idx="1">
                  <c:v>635</c:v>
                </c:pt>
                <c:pt idx="2">
                  <c:v>636</c:v>
                </c:pt>
                <c:pt idx="3">
                  <c:v>650</c:v>
                </c:pt>
                <c:pt idx="4">
                  <c:v>609</c:v>
                </c:pt>
                <c:pt idx="5">
                  <c:v>643</c:v>
                </c:pt>
                <c:pt idx="6">
                  <c:v>633</c:v>
                </c:pt>
                <c:pt idx="7">
                  <c:v>656</c:v>
                </c:pt>
                <c:pt idx="8">
                  <c:v>629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Sheet1!$C$27</c:f>
              <c:strCache>
                <c:ptCount val="1"/>
                <c:pt idx="0">
                  <c:v>FY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Sheet1!$A$28:$A$36</c:f>
              <c:numCache>
                <c:ptCount val="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</c:numCache>
            </c:numRef>
          </c:cat>
          <c:val>
            <c:numRef>
              <c:f>Sheet1!$C$28:$C$36</c:f>
              <c:numCache>
                <c:ptCount val="9"/>
                <c:pt idx="0">
                  <c:v>76</c:v>
                </c:pt>
                <c:pt idx="1">
                  <c:v>78</c:v>
                </c:pt>
                <c:pt idx="2">
                  <c:v>100</c:v>
                </c:pt>
                <c:pt idx="3">
                  <c:v>100</c:v>
                </c:pt>
                <c:pt idx="4">
                  <c:v>116</c:v>
                </c:pt>
                <c:pt idx="5">
                  <c:v>112</c:v>
                </c:pt>
                <c:pt idx="6">
                  <c:v>89</c:v>
                </c:pt>
                <c:pt idx="7">
                  <c:v>90</c:v>
                </c:pt>
                <c:pt idx="8">
                  <c:v>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Sheet1!$D$27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Sheet1!$A$28:$A$36</c:f>
              <c:numCache>
                <c:ptCount val="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</c:numCache>
            </c:numRef>
          </c:cat>
          <c:val>
            <c:numRef>
              <c:f>Sheet1!$D$28:$D$36</c:f>
              <c:numCache>
                <c:ptCount val="9"/>
                <c:pt idx="0">
                  <c:v>648</c:v>
                </c:pt>
                <c:pt idx="1">
                  <c:v>713</c:v>
                </c:pt>
                <c:pt idx="2">
                  <c:v>736</c:v>
                </c:pt>
                <c:pt idx="3">
                  <c:v>759</c:v>
                </c:pt>
                <c:pt idx="4">
                  <c:v>725</c:v>
                </c:pt>
                <c:pt idx="5">
                  <c:v>745</c:v>
                </c:pt>
                <c:pt idx="6">
                  <c:v>722</c:v>
                </c:pt>
                <c:pt idx="7">
                  <c:v>746</c:v>
                </c:pt>
                <c:pt idx="8">
                  <c:v>706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Sheet1!$E$27</c:f>
              <c:strCache>
                <c:ptCount val="1"/>
                <c:pt idx="0">
                  <c:v>Quota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Sheet1!$A$28:$A$36</c:f>
              <c:numCache>
                <c:ptCount val="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</c:numCache>
            </c:numRef>
          </c:cat>
          <c:val>
            <c:numRef>
              <c:f>Sheet1!$E$28:$E$36</c:f>
              <c:numCache>
                <c:ptCount val="9"/>
                <c:pt idx="0">
                  <c:v>662</c:v>
                </c:pt>
                <c:pt idx="1">
                  <c:v>686</c:v>
                </c:pt>
                <c:pt idx="2">
                  <c:v>746</c:v>
                </c:pt>
                <c:pt idx="3">
                  <c:v>823</c:v>
                </c:pt>
                <c:pt idx="4">
                  <c:v>813</c:v>
                </c:pt>
                <c:pt idx="5">
                  <c:v>745</c:v>
                </c:pt>
                <c:pt idx="6">
                  <c:v>709</c:v>
                </c:pt>
                <c:pt idx="7">
                  <c:v>709</c:v>
                </c:pt>
                <c:pt idx="8">
                  <c:v>739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Sheet1!$F$27</c:f>
              <c:strCache>
                <c:ptCount val="1"/>
                <c:pt idx="0">
                  <c:v>CF/UF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Sheet1!$A$28:$A$36</c:f>
              <c:numCache>
                <c:ptCount val="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</c:numCache>
            </c:numRef>
          </c:cat>
          <c:val>
            <c:numRef>
              <c:f>Sheet1!$F$28:$F$36</c:f>
              <c:numCache>
                <c:ptCount val="9"/>
                <c:pt idx="0">
                  <c:v>717</c:v>
                </c:pt>
                <c:pt idx="1">
                  <c:v>869</c:v>
                </c:pt>
                <c:pt idx="2">
                  <c:v>883</c:v>
                </c:pt>
                <c:pt idx="3">
                  <c:v>888</c:v>
                </c:pt>
                <c:pt idx="4">
                  <c:v>781</c:v>
                </c:pt>
                <c:pt idx="5">
                  <c:v>779</c:v>
                </c:pt>
                <c:pt idx="6">
                  <c:v>841</c:v>
                </c:pt>
                <c:pt idx="7">
                  <c:v>802</c:v>
                </c:pt>
                <c:pt idx="8">
                  <c:v>731</c:v>
                </c:pt>
              </c:numCache>
            </c:numRef>
          </c:val>
          <c:smooth val="0"/>
        </c:ser>
        <c:marker val="1"/>
        <c:axId val="53401906"/>
        <c:axId val="10855107"/>
      </c:lineChart>
      <c:catAx>
        <c:axId val="53401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27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855107"/>
        <c:crosses val="autoZero"/>
        <c:auto val="1"/>
        <c:lblOffset val="80"/>
        <c:noMultiLvlLbl val="0"/>
      </c:catAx>
      <c:valAx>
        <c:axId val="10855107"/>
        <c:scaling>
          <c:orientation val="minMax"/>
          <c:min val="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4019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Faculty Applications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Sheet1!$B$9</c:f>
              <c:strCache>
                <c:ptCount val="1"/>
                <c:pt idx="0">
                  <c:v>Applics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Sheet1!$A$10:$A$20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Sheet1!$B$10:$B$20</c:f>
              <c:numCache>
                <c:ptCount val="11"/>
                <c:pt idx="0">
                  <c:v>3643</c:v>
                </c:pt>
                <c:pt idx="1">
                  <c:v>3892</c:v>
                </c:pt>
                <c:pt idx="2">
                  <c:v>4217</c:v>
                </c:pt>
                <c:pt idx="3">
                  <c:v>3912</c:v>
                </c:pt>
                <c:pt idx="4">
                  <c:v>3596</c:v>
                </c:pt>
                <c:pt idx="5">
                  <c:v>3219</c:v>
                </c:pt>
                <c:pt idx="6">
                  <c:v>3540</c:v>
                </c:pt>
                <c:pt idx="8">
                  <c:v>3215</c:v>
                </c:pt>
                <c:pt idx="9">
                  <c:v>3653</c:v>
                </c:pt>
                <c:pt idx="10">
                  <c:v>3454</c:v>
                </c:pt>
              </c:numCache>
            </c:numRef>
          </c:val>
          <c:smooth val="0"/>
        </c:ser>
        <c:marker val="1"/>
        <c:axId val="33568428"/>
        <c:axId val="33680397"/>
      </c:lineChart>
      <c:catAx>
        <c:axId val="33568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680397"/>
        <c:crosses val="autoZero"/>
        <c:auto val="1"/>
        <c:lblOffset val="100"/>
        <c:noMultiLvlLbl val="0"/>
      </c:catAx>
      <c:valAx>
        <c:axId val="33680397"/>
        <c:scaling>
          <c:orientation val="minMax"/>
          <c:min val="2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5684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Wolfson School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Sheet1!$B$214</c:f>
              <c:strCache>
                <c:ptCount val="1"/>
                <c:pt idx="0">
                  <c:v>Applics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Sheet1!$A$215:$A$225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Sheet1!$B$215:$B$225</c:f>
              <c:numCache>
                <c:ptCount val="11"/>
                <c:pt idx="0">
                  <c:v>1139</c:v>
                </c:pt>
                <c:pt idx="1">
                  <c:v>1130</c:v>
                </c:pt>
                <c:pt idx="2">
                  <c:v>1092</c:v>
                </c:pt>
                <c:pt idx="3">
                  <c:v>1271</c:v>
                </c:pt>
                <c:pt idx="4">
                  <c:v>1038</c:v>
                </c:pt>
                <c:pt idx="5">
                  <c:v>888</c:v>
                </c:pt>
                <c:pt idx="6">
                  <c:v>981</c:v>
                </c:pt>
                <c:pt idx="8">
                  <c:v>981</c:v>
                </c:pt>
                <c:pt idx="9">
                  <c:v>967</c:v>
                </c:pt>
                <c:pt idx="10">
                  <c:v>821</c:v>
                </c:pt>
              </c:numCache>
            </c:numRef>
          </c:val>
          <c:smooth val="0"/>
        </c:ser>
        <c:marker val="1"/>
        <c:axId val="34688118"/>
        <c:axId val="43757607"/>
      </c:lineChart>
      <c:catAx>
        <c:axId val="34688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757607"/>
        <c:crosses val="autoZero"/>
        <c:auto val="1"/>
        <c:lblOffset val="100"/>
        <c:noMultiLvlLbl val="0"/>
      </c:catAx>
      <c:valAx>
        <c:axId val="43757607"/>
        <c:scaling>
          <c:orientation val="minMax"/>
          <c:max val="1300"/>
          <c:min val="7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881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Sheet1!$B$196</c:f>
              <c:strCache>
                <c:ptCount val="1"/>
                <c:pt idx="0">
                  <c:v>Quota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Sheet1!$A$197:$A$205</c:f>
              <c:numCache>
                <c:ptCount val="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</c:numCache>
            </c:numRef>
          </c:cat>
          <c:val>
            <c:numRef>
              <c:f>Sheet1!$B$197:$B$205</c:f>
              <c:numCache>
                <c:ptCount val="9"/>
                <c:pt idx="0">
                  <c:v>205</c:v>
                </c:pt>
                <c:pt idx="1">
                  <c:v>212</c:v>
                </c:pt>
                <c:pt idx="2">
                  <c:v>212</c:v>
                </c:pt>
                <c:pt idx="3">
                  <c:v>265</c:v>
                </c:pt>
                <c:pt idx="4">
                  <c:v>255</c:v>
                </c:pt>
                <c:pt idx="5">
                  <c:v>205</c:v>
                </c:pt>
                <c:pt idx="6">
                  <c:v>210</c:v>
                </c:pt>
                <c:pt idx="7">
                  <c:v>210</c:v>
                </c:pt>
                <c:pt idx="8">
                  <c:v>210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Sheet1!$C$196</c:f>
              <c:strCache>
                <c:ptCount val="1"/>
                <c:pt idx="0">
                  <c:v>CF/UF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Sheet1!$A$197:$A$205</c:f>
              <c:numCache>
                <c:ptCount val="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</c:numCache>
            </c:numRef>
          </c:cat>
          <c:val>
            <c:numRef>
              <c:f>Sheet1!$C$197:$C$205</c:f>
              <c:numCache>
                <c:ptCount val="9"/>
                <c:pt idx="0">
                  <c:v>241</c:v>
                </c:pt>
                <c:pt idx="1">
                  <c:v>269</c:v>
                </c:pt>
                <c:pt idx="2">
                  <c:v>245</c:v>
                </c:pt>
                <c:pt idx="3">
                  <c:v>276</c:v>
                </c:pt>
                <c:pt idx="4">
                  <c:v>189</c:v>
                </c:pt>
                <c:pt idx="5">
                  <c:v>198</c:v>
                </c:pt>
                <c:pt idx="6">
                  <c:v>228</c:v>
                </c:pt>
                <c:pt idx="7">
                  <c:v>239</c:v>
                </c:pt>
                <c:pt idx="8">
                  <c:v>142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Sheet1!$D$196</c:f>
              <c:strCache>
                <c:ptCount val="1"/>
                <c:pt idx="0">
                  <c:v>Intake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Sheet1!$A$197:$A$205</c:f>
              <c:numCache>
                <c:ptCount val="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</c:numCache>
            </c:numRef>
          </c:cat>
          <c:val>
            <c:numRef>
              <c:f>Sheet1!$D$197:$D$205</c:f>
              <c:numCache>
                <c:ptCount val="9"/>
                <c:pt idx="0">
                  <c:v>220</c:v>
                </c:pt>
                <c:pt idx="1">
                  <c:v>235</c:v>
                </c:pt>
                <c:pt idx="2">
                  <c:v>226</c:v>
                </c:pt>
                <c:pt idx="3">
                  <c:v>273</c:v>
                </c:pt>
                <c:pt idx="4">
                  <c:v>238</c:v>
                </c:pt>
                <c:pt idx="5">
                  <c:v>225</c:v>
                </c:pt>
                <c:pt idx="6">
                  <c:v>222</c:v>
                </c:pt>
                <c:pt idx="7">
                  <c:v>236</c:v>
                </c:pt>
                <c:pt idx="8">
                  <c:v>188</c:v>
                </c:pt>
              </c:numCache>
            </c:numRef>
          </c:val>
          <c:smooth val="0"/>
        </c:ser>
        <c:marker val="1"/>
        <c:axId val="58274144"/>
        <c:axId val="54705249"/>
      </c:lineChart>
      <c:catAx>
        <c:axId val="58274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705249"/>
        <c:crosses val="autoZero"/>
        <c:auto val="1"/>
        <c:lblOffset val="100"/>
        <c:noMultiLvlLbl val="0"/>
      </c:catAx>
      <c:valAx>
        <c:axId val="54705249"/>
        <c:scaling>
          <c:orientation val="minMax"/>
          <c:max val="30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2741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Intake as a percentage of Applicants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Sheet1!$B$232</c:f>
              <c:strCache>
                <c:ptCount val="1"/>
                <c:pt idx="0">
                  <c:v>Chem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Sheet1!$A$233:$A$241</c:f>
              <c:numCache>
                <c:ptCount val="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</c:numCache>
            </c:numRef>
          </c:cat>
          <c:val>
            <c:numRef>
              <c:f>Sheet1!$B$233:$B$241</c:f>
              <c:numCache>
                <c:ptCount val="9"/>
                <c:pt idx="1">
                  <c:v>15.679442508710801</c:v>
                </c:pt>
                <c:pt idx="2">
                  <c:v>22.115384615384617</c:v>
                </c:pt>
                <c:pt idx="3">
                  <c:v>14.150943396226415</c:v>
                </c:pt>
                <c:pt idx="4">
                  <c:v>16.267942583732058</c:v>
                </c:pt>
                <c:pt idx="5">
                  <c:v>17.46031746031746</c:v>
                </c:pt>
                <c:pt idx="6">
                  <c:v>16.289592760180994</c:v>
                </c:pt>
                <c:pt idx="7">
                  <c:v>14.9812734082397</c:v>
                </c:pt>
                <c:pt idx="8">
                  <c:v>14.776632302405499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Sheet1!$C$232</c:f>
              <c:strCache>
                <c:ptCount val="1"/>
                <c:pt idx="0">
                  <c:v>Elect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Sheet1!$A$233:$A$241</c:f>
              <c:numCache>
                <c:ptCount val="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</c:numCache>
            </c:numRef>
          </c:cat>
          <c:val>
            <c:numRef>
              <c:f>Sheet1!$C$233:$C$241</c:f>
              <c:numCache>
                <c:ptCount val="9"/>
                <c:pt idx="0">
                  <c:v>21.84873949579832</c:v>
                </c:pt>
                <c:pt idx="1">
                  <c:v>21.685082872928177</c:v>
                </c:pt>
                <c:pt idx="2">
                  <c:v>17.35632183908046</c:v>
                </c:pt>
                <c:pt idx="3">
                  <c:v>18.52899575671853</c:v>
                </c:pt>
                <c:pt idx="4">
                  <c:v>20.454545454545453</c:v>
                </c:pt>
                <c:pt idx="5">
                  <c:v>23.02158273381295</c:v>
                </c:pt>
                <c:pt idx="6">
                  <c:v>23.404255319148938</c:v>
                </c:pt>
                <c:pt idx="7">
                  <c:v>21.245421245421245</c:v>
                </c:pt>
                <c:pt idx="8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Sheet1!$D$232</c:f>
              <c:strCache>
                <c:ptCount val="1"/>
                <c:pt idx="0">
                  <c:v>Civil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Sheet1!$A$233:$A$241</c:f>
              <c:numCache>
                <c:ptCount val="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</c:numCache>
            </c:numRef>
          </c:cat>
          <c:val>
            <c:numRef>
              <c:f>Sheet1!$D$233:$D$241</c:f>
              <c:numCache>
                <c:ptCount val="9"/>
                <c:pt idx="0">
                  <c:v>24.686192468619247</c:v>
                </c:pt>
                <c:pt idx="1">
                  <c:v>28.933092224231466</c:v>
                </c:pt>
                <c:pt idx="2">
                  <c:v>24.697986577181208</c:v>
                </c:pt>
                <c:pt idx="3">
                  <c:v>24.187256176853055</c:v>
                </c:pt>
                <c:pt idx="4">
                  <c:v>25.069637883008358</c:v>
                </c:pt>
                <c:pt idx="5">
                  <c:v>29.78723404255319</c:v>
                </c:pt>
                <c:pt idx="6">
                  <c:v>23.481308411214954</c:v>
                </c:pt>
                <c:pt idx="7">
                  <c:v>17.724867724867725</c:v>
                </c:pt>
                <c:pt idx="8">
                  <c:v>21.409455842997325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Sheet1!$E$232</c:f>
              <c:strCache>
                <c:ptCount val="1"/>
                <c:pt idx="0">
                  <c:v>AAE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Sheet1!$A$233:$A$241</c:f>
              <c:numCache>
                <c:ptCount val="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</c:numCache>
            </c:numRef>
          </c:cat>
          <c:val>
            <c:numRef>
              <c:f>Sheet1!$E$233:$E$241</c:f>
              <c:numCache>
                <c:ptCount val="9"/>
                <c:pt idx="0">
                  <c:v>11.008403361344538</c:v>
                </c:pt>
                <c:pt idx="1">
                  <c:v>10.10016694490818</c:v>
                </c:pt>
                <c:pt idx="2">
                  <c:v>10.342368045649073</c:v>
                </c:pt>
                <c:pt idx="3">
                  <c:v>14.585519412381952</c:v>
                </c:pt>
                <c:pt idx="4">
                  <c:v>14.212152420185376</c:v>
                </c:pt>
                <c:pt idx="5">
                  <c:v>16.87041564792176</c:v>
                </c:pt>
                <c:pt idx="6">
                  <c:v>14.715025906735752</c:v>
                </c:pt>
                <c:pt idx="7">
                  <c:v>20.70365358592693</c:v>
                </c:pt>
                <c:pt idx="8">
                  <c:v>18.791064388961892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Sheet1!$F$232</c:f>
              <c:strCache>
                <c:ptCount val="1"/>
                <c:pt idx="0">
                  <c:v>MM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Sheet1!$A$233:$A$241</c:f>
              <c:numCache>
                <c:ptCount val="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</c:numCache>
            </c:numRef>
          </c:cat>
          <c:val>
            <c:numRef>
              <c:f>Sheet1!$F$233:$F$241</c:f>
              <c:numCache>
                <c:ptCount val="9"/>
                <c:pt idx="0">
                  <c:v>19.315188762071994</c:v>
                </c:pt>
                <c:pt idx="1">
                  <c:v>20.79646017699115</c:v>
                </c:pt>
                <c:pt idx="2">
                  <c:v>20.695970695970697</c:v>
                </c:pt>
                <c:pt idx="3">
                  <c:v>21.479150275373723</c:v>
                </c:pt>
                <c:pt idx="4">
                  <c:v>22.928709055876684</c:v>
                </c:pt>
                <c:pt idx="5">
                  <c:v>25.33783783783784</c:v>
                </c:pt>
                <c:pt idx="6">
                  <c:v>22.629969418960243</c:v>
                </c:pt>
                <c:pt idx="7">
                  <c:v>24.40537745604964</c:v>
                </c:pt>
                <c:pt idx="8">
                  <c:v>22.89890377588307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Sheet1!$G$232</c:f>
              <c:strCache>
                <c:ptCount val="1"/>
                <c:pt idx="0">
                  <c:v>Faculty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Sheet1!$A$233:$A$241</c:f>
              <c:numCache>
                <c:ptCount val="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</c:numCache>
            </c:numRef>
          </c:cat>
          <c:val>
            <c:numRef>
              <c:f>Sheet1!$G$233:$G$241</c:f>
              <c:numCache>
                <c:ptCount val="9"/>
                <c:pt idx="0">
                  <c:v>17.787537743617897</c:v>
                </c:pt>
                <c:pt idx="1">
                  <c:v>18.319630010277493</c:v>
                </c:pt>
                <c:pt idx="2">
                  <c:v>17.453165757647618</c:v>
                </c:pt>
                <c:pt idx="3">
                  <c:v>19.401840490797547</c:v>
                </c:pt>
                <c:pt idx="4">
                  <c:v>20.161290322580644</c:v>
                </c:pt>
                <c:pt idx="5">
                  <c:v>23.143833488661073</c:v>
                </c:pt>
                <c:pt idx="6">
                  <c:v>22.457231726283048</c:v>
                </c:pt>
                <c:pt idx="7">
                  <c:v>20.421571311251025</c:v>
                </c:pt>
                <c:pt idx="8">
                  <c:v>20.44006948465547</c:v>
                </c:pt>
              </c:numCache>
            </c:numRef>
          </c:val>
          <c:smooth val="0"/>
        </c:ser>
        <c:marker val="1"/>
        <c:axId val="22585194"/>
        <c:axId val="1940155"/>
      </c:lineChart>
      <c:catAx>
        <c:axId val="22585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0155"/>
        <c:crosses val="autoZero"/>
        <c:auto val="1"/>
        <c:lblOffset val="100"/>
        <c:noMultiLvlLbl val="0"/>
      </c:catAx>
      <c:valAx>
        <c:axId val="1940155"/>
        <c:scaling>
          <c:orientation val="minMax"/>
          <c:max val="30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22585194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000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245"/>
          <c:w val="0.79725"/>
          <c:h val="0.935"/>
        </c:manualLayout>
      </c:layout>
      <c:lineChart>
        <c:grouping val="standard"/>
        <c:varyColors val="0"/>
        <c:ser>
          <c:idx val="0"/>
          <c:order val="0"/>
          <c:tx>
            <c:strRef>
              <c:f>Sheet1!$B$42</c:f>
              <c:strCache>
                <c:ptCount val="1"/>
                <c:pt idx="0">
                  <c:v>Quota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Sheet1!$A$43:$A$50</c:f>
              <c:numCache>
                <c:ptCount val="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</c:numCache>
            </c:numRef>
          </c:cat>
          <c:val>
            <c:numRef>
              <c:f>Sheet1!$B$43:$B$50</c:f>
              <c:numCache>
                <c:ptCount val="8"/>
                <c:pt idx="0">
                  <c:v>57</c:v>
                </c:pt>
                <c:pt idx="1">
                  <c:v>57</c:v>
                </c:pt>
                <c:pt idx="2">
                  <c:v>60</c:v>
                </c:pt>
                <c:pt idx="3">
                  <c:v>60</c:v>
                </c:pt>
                <c:pt idx="4">
                  <c:v>45</c:v>
                </c:pt>
                <c:pt idx="5">
                  <c:v>45</c:v>
                </c:pt>
                <c:pt idx="6">
                  <c:v>45</c:v>
                </c:pt>
                <c:pt idx="7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Sheet1!$C$42</c:f>
              <c:strCache>
                <c:ptCount val="1"/>
                <c:pt idx="0">
                  <c:v>CF/UF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Sheet1!$A$43:$A$50</c:f>
              <c:numCache>
                <c:ptCount val="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</c:numCache>
            </c:numRef>
          </c:cat>
          <c:val>
            <c:numRef>
              <c:f>Sheet1!$C$43:$C$50</c:f>
              <c:numCache>
                <c:ptCount val="8"/>
                <c:pt idx="0">
                  <c:v>50</c:v>
                </c:pt>
                <c:pt idx="1">
                  <c:v>38</c:v>
                </c:pt>
                <c:pt idx="2">
                  <c:v>28</c:v>
                </c:pt>
                <c:pt idx="3">
                  <c:v>28</c:v>
                </c:pt>
                <c:pt idx="4">
                  <c:v>46</c:v>
                </c:pt>
                <c:pt idx="5">
                  <c:v>34</c:v>
                </c:pt>
                <c:pt idx="6">
                  <c:v>35</c:v>
                </c:pt>
                <c:pt idx="7">
                  <c:v>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Sheet1!$D$42</c:f>
              <c:strCache>
                <c:ptCount val="1"/>
                <c:pt idx="0">
                  <c:v>Intake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Sheet1!$A$43:$A$50</c:f>
              <c:numCache>
                <c:ptCount val="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</c:numCache>
            </c:numRef>
          </c:cat>
          <c:val>
            <c:numRef>
              <c:f>Sheet1!$D$43:$D$50</c:f>
              <c:numCache>
                <c:ptCount val="8"/>
                <c:pt idx="0">
                  <c:v>45</c:v>
                </c:pt>
                <c:pt idx="1">
                  <c:v>46</c:v>
                </c:pt>
                <c:pt idx="2">
                  <c:v>30</c:v>
                </c:pt>
                <c:pt idx="3">
                  <c:v>34</c:v>
                </c:pt>
                <c:pt idx="4">
                  <c:v>44</c:v>
                </c:pt>
                <c:pt idx="5">
                  <c:v>36</c:v>
                </c:pt>
                <c:pt idx="6">
                  <c:v>40</c:v>
                </c:pt>
                <c:pt idx="7">
                  <c:v>43</c:v>
                </c:pt>
              </c:numCache>
            </c:numRef>
          </c:val>
          <c:smooth val="0"/>
        </c:ser>
        <c:marker val="1"/>
        <c:axId val="30587100"/>
        <c:axId val="6848445"/>
      </c:lineChart>
      <c:catAx>
        <c:axId val="30587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848445"/>
        <c:crosses val="autoZero"/>
        <c:auto val="1"/>
        <c:lblOffset val="100"/>
        <c:noMultiLvlLbl val="0"/>
      </c:catAx>
      <c:valAx>
        <c:axId val="68484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5871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42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Sheet1!$B$81</c:f>
              <c:strCache>
                <c:ptCount val="1"/>
                <c:pt idx="0">
                  <c:v>Quota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Sheet1!$A$82:$A$90</c:f>
              <c:numCache>
                <c:ptCount val="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</c:numCache>
            </c:numRef>
          </c:cat>
          <c:val>
            <c:numRef>
              <c:f>Sheet1!$B$82:$B$90</c:f>
              <c:numCache>
                <c:ptCount val="9"/>
                <c:pt idx="0">
                  <c:v>130</c:v>
                </c:pt>
                <c:pt idx="1">
                  <c:v>135</c:v>
                </c:pt>
                <c:pt idx="2">
                  <c:v>135</c:v>
                </c:pt>
                <c:pt idx="3">
                  <c:v>168</c:v>
                </c:pt>
                <c:pt idx="4">
                  <c:v>178</c:v>
                </c:pt>
                <c:pt idx="5">
                  <c:v>124</c:v>
                </c:pt>
                <c:pt idx="6">
                  <c:v>124</c:v>
                </c:pt>
                <c:pt idx="7">
                  <c:v>124</c:v>
                </c:pt>
                <c:pt idx="8">
                  <c:v>134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Sheet1!$C$81</c:f>
              <c:strCache>
                <c:ptCount val="1"/>
                <c:pt idx="0">
                  <c:v>CF/UF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Sheet1!$A$82:$A$90</c:f>
              <c:numCache>
                <c:ptCount val="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</c:numCache>
            </c:numRef>
          </c:cat>
          <c:val>
            <c:numRef>
              <c:f>Sheet1!$C$82:$C$90</c:f>
              <c:numCache>
                <c:ptCount val="9"/>
                <c:pt idx="0">
                  <c:v>121</c:v>
                </c:pt>
                <c:pt idx="1">
                  <c:v>187</c:v>
                </c:pt>
                <c:pt idx="2">
                  <c:v>145</c:v>
                </c:pt>
                <c:pt idx="3">
                  <c:v>137</c:v>
                </c:pt>
                <c:pt idx="4">
                  <c:v>126</c:v>
                </c:pt>
                <c:pt idx="5">
                  <c:v>111</c:v>
                </c:pt>
                <c:pt idx="6">
                  <c:v>102</c:v>
                </c:pt>
                <c:pt idx="7">
                  <c:v>98</c:v>
                </c:pt>
                <c:pt idx="8">
                  <c:v>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Sheet1!$D$81</c:f>
              <c:strCache>
                <c:ptCount val="1"/>
                <c:pt idx="0">
                  <c:v>Intake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Sheet1!$A$82:$A$90</c:f>
              <c:numCache>
                <c:ptCount val="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</c:numCache>
            </c:numRef>
          </c:cat>
          <c:val>
            <c:numRef>
              <c:f>Sheet1!$D$82:$D$90</c:f>
              <c:numCache>
                <c:ptCount val="9"/>
                <c:pt idx="0">
                  <c:v>130</c:v>
                </c:pt>
                <c:pt idx="1">
                  <c:v>157</c:v>
                </c:pt>
                <c:pt idx="2">
                  <c:v>151</c:v>
                </c:pt>
                <c:pt idx="3">
                  <c:v>131</c:v>
                </c:pt>
                <c:pt idx="4">
                  <c:v>135</c:v>
                </c:pt>
                <c:pt idx="5">
                  <c:v>128</c:v>
                </c:pt>
                <c:pt idx="6">
                  <c:v>121</c:v>
                </c:pt>
                <c:pt idx="7">
                  <c:v>116</c:v>
                </c:pt>
                <c:pt idx="8">
                  <c:v>92</c:v>
                </c:pt>
              </c:numCache>
            </c:numRef>
          </c:val>
          <c:smooth val="0"/>
        </c:ser>
        <c:marker val="1"/>
        <c:axId val="61636006"/>
        <c:axId val="17853143"/>
      </c:lineChart>
      <c:catAx>
        <c:axId val="61636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53143"/>
        <c:crosses val="autoZero"/>
        <c:auto val="1"/>
        <c:lblOffset val="100"/>
        <c:noMultiLvlLbl val="0"/>
      </c:catAx>
      <c:valAx>
        <c:axId val="17853143"/>
        <c:scaling>
          <c:orientation val="minMax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636006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Sheet1!$B$119</c:f>
              <c:strCache>
                <c:ptCount val="1"/>
                <c:pt idx="0">
                  <c:v>Quota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Sheet1!$A$120:$A$128</c:f>
              <c:numCache>
                <c:ptCount val="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</c:numCache>
            </c:numRef>
          </c:cat>
          <c:val>
            <c:numRef>
              <c:f>Sheet1!$B$120:$B$128</c:f>
              <c:numCache>
                <c:ptCount val="9"/>
                <c:pt idx="0">
                  <c:v>135</c:v>
                </c:pt>
                <c:pt idx="1">
                  <c:v>168</c:v>
                </c:pt>
                <c:pt idx="2">
                  <c:v>168</c:v>
                </c:pt>
                <c:pt idx="3">
                  <c:v>200</c:v>
                </c:pt>
                <c:pt idx="4">
                  <c:v>190</c:v>
                </c:pt>
                <c:pt idx="5">
                  <c:v>180</c:v>
                </c:pt>
                <c:pt idx="6">
                  <c:v>188</c:v>
                </c:pt>
                <c:pt idx="7">
                  <c:v>188</c:v>
                </c:pt>
                <c:pt idx="8">
                  <c:v>198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Sheet1!$C$119</c:f>
              <c:strCache>
                <c:ptCount val="1"/>
                <c:pt idx="0">
                  <c:v>CF/UF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Sheet1!$A$120:$A$128</c:f>
              <c:numCache>
                <c:ptCount val="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</c:numCache>
            </c:numRef>
          </c:cat>
          <c:val>
            <c:numRef>
              <c:f>Sheet1!$C$120:$C$128</c:f>
              <c:numCache>
                <c:ptCount val="9"/>
                <c:pt idx="0">
                  <c:v>108</c:v>
                </c:pt>
                <c:pt idx="1">
                  <c:v>153</c:v>
                </c:pt>
                <c:pt idx="2">
                  <c:v>197</c:v>
                </c:pt>
                <c:pt idx="3">
                  <c:v>239</c:v>
                </c:pt>
                <c:pt idx="4">
                  <c:v>192</c:v>
                </c:pt>
                <c:pt idx="5">
                  <c:v>217</c:v>
                </c:pt>
                <c:pt idx="6">
                  <c:v>232</c:v>
                </c:pt>
                <c:pt idx="7">
                  <c:v>253</c:v>
                </c:pt>
                <c:pt idx="8">
                  <c:v>302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Sheet1!$D$119</c:f>
              <c:strCache>
                <c:ptCount val="1"/>
                <c:pt idx="0">
                  <c:v>Intake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Sheet1!$A$120:$A$128</c:f>
              <c:numCache>
                <c:ptCount val="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</c:numCache>
            </c:numRef>
          </c:cat>
          <c:val>
            <c:numRef>
              <c:f>Sheet1!$D$120:$D$128</c:f>
              <c:numCache>
                <c:ptCount val="9"/>
                <c:pt idx="0">
                  <c:v>118</c:v>
                </c:pt>
                <c:pt idx="1">
                  <c:v>160</c:v>
                </c:pt>
                <c:pt idx="2">
                  <c:v>184</c:v>
                </c:pt>
                <c:pt idx="3">
                  <c:v>186</c:v>
                </c:pt>
                <c:pt idx="4">
                  <c:v>180</c:v>
                </c:pt>
                <c:pt idx="5">
                  <c:v>210</c:v>
                </c:pt>
                <c:pt idx="6">
                  <c:v>201</c:v>
                </c:pt>
                <c:pt idx="7">
                  <c:v>201</c:v>
                </c:pt>
                <c:pt idx="8">
                  <c:v>240</c:v>
                </c:pt>
              </c:numCache>
            </c:numRef>
          </c:val>
          <c:smooth val="0"/>
        </c:ser>
        <c:marker val="1"/>
        <c:axId val="26460560"/>
        <c:axId val="36818449"/>
      </c:lineChart>
      <c:catAx>
        <c:axId val="26460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818449"/>
        <c:crosses val="autoZero"/>
        <c:auto val="1"/>
        <c:lblOffset val="100"/>
        <c:noMultiLvlLbl val="0"/>
      </c:catAx>
      <c:valAx>
        <c:axId val="36818449"/>
        <c:scaling>
          <c:orientation val="minMax"/>
          <c:max val="35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460560"/>
        <c:crossesAt val="1"/>
        <c:crossBetween val="between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12775"/>
          <c:w val="0.7905"/>
          <c:h val="0.836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Sheet1!$B$156</c:f>
              <c:strCache>
                <c:ptCount val="1"/>
                <c:pt idx="0">
                  <c:v>Quota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Sheet1!$A$157:$A$165</c:f>
              <c:numCache>
                <c:ptCount val="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</c:numCache>
            </c:numRef>
          </c:cat>
          <c:val>
            <c:numRef>
              <c:f>Sheet1!$B$157:$B$165</c:f>
              <c:numCache>
                <c:ptCount val="9"/>
                <c:pt idx="0">
                  <c:v>137</c:v>
                </c:pt>
                <c:pt idx="1">
                  <c:v>114</c:v>
                </c:pt>
                <c:pt idx="2">
                  <c:v>114</c:v>
                </c:pt>
                <c:pt idx="3">
                  <c:v>130</c:v>
                </c:pt>
                <c:pt idx="4">
                  <c:v>130</c:v>
                </c:pt>
                <c:pt idx="5">
                  <c:v>140</c:v>
                </c:pt>
                <c:pt idx="6">
                  <c:v>142</c:v>
                </c:pt>
                <c:pt idx="7">
                  <c:v>142</c:v>
                </c:pt>
                <c:pt idx="8">
                  <c:v>147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Sheet1!$C$156</c:f>
              <c:strCache>
                <c:ptCount val="1"/>
                <c:pt idx="0">
                  <c:v>CF/UF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Sheet1!$A$157:$A$165</c:f>
              <c:numCache>
                <c:ptCount val="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</c:numCache>
            </c:numRef>
          </c:cat>
          <c:val>
            <c:numRef>
              <c:f>Sheet1!$C$157:$C$165</c:f>
              <c:numCache>
                <c:ptCount val="9"/>
                <c:pt idx="0">
                  <c:v>205</c:v>
                </c:pt>
                <c:pt idx="1">
                  <c:v>210</c:v>
                </c:pt>
                <c:pt idx="2">
                  <c:v>258</c:v>
                </c:pt>
                <c:pt idx="3">
                  <c:v>208</c:v>
                </c:pt>
                <c:pt idx="4">
                  <c:v>246</c:v>
                </c:pt>
                <c:pt idx="5">
                  <c:v>207</c:v>
                </c:pt>
                <c:pt idx="6">
                  <c:v>255</c:v>
                </c:pt>
                <c:pt idx="7">
                  <c:v>178</c:v>
                </c:pt>
                <c:pt idx="8">
                  <c:v>167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Sheet1!$D$156</c:f>
              <c:strCache>
                <c:ptCount val="1"/>
                <c:pt idx="0">
                  <c:v>Intake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Sheet1!$A$157:$A$165</c:f>
              <c:numCache>
                <c:ptCount val="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</c:numCache>
            </c:numRef>
          </c:cat>
          <c:val>
            <c:numRef>
              <c:f>Sheet1!$D$157:$D$165</c:f>
              <c:numCache>
                <c:ptCount val="9"/>
                <c:pt idx="0">
                  <c:v>131</c:v>
                </c:pt>
                <c:pt idx="1">
                  <c:v>121</c:v>
                </c:pt>
                <c:pt idx="2">
                  <c:v>145</c:v>
                </c:pt>
                <c:pt idx="3">
                  <c:v>139</c:v>
                </c:pt>
                <c:pt idx="4">
                  <c:v>138</c:v>
                </c:pt>
                <c:pt idx="5">
                  <c:v>138</c:v>
                </c:pt>
                <c:pt idx="6">
                  <c:v>142</c:v>
                </c:pt>
                <c:pt idx="7">
                  <c:v>153</c:v>
                </c:pt>
                <c:pt idx="8">
                  <c:v>143</c:v>
                </c:pt>
              </c:numCache>
            </c:numRef>
          </c:val>
          <c:smooth val="0"/>
        </c:ser>
        <c:marker val="1"/>
        <c:axId val="62930586"/>
        <c:axId val="29504363"/>
      </c:lineChart>
      <c:catAx>
        <c:axId val="62930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504363"/>
        <c:crosses val="autoZero"/>
        <c:auto val="1"/>
        <c:lblOffset val="100"/>
        <c:noMultiLvlLbl val="0"/>
      </c:catAx>
      <c:valAx>
        <c:axId val="29504363"/>
        <c:scaling>
          <c:orientation val="minMax"/>
          <c:max val="30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930586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Chemical Engineering</a:t>
            </a:r>
          </a:p>
        </c:rich>
      </c:tx>
      <c:layout>
        <c:manualLayout>
          <c:xMode val="factor"/>
          <c:yMode val="factor"/>
          <c:x val="-0.1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39"/>
          <c:w val="0.82675"/>
          <c:h val="0.856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Sheet1!$B$56</c:f>
              <c:strCache>
                <c:ptCount val="1"/>
                <c:pt idx="0">
                  <c:v>Applics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Sheet1!$A$57:$A$66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Sheet1!$B$57:$B$66</c:f>
              <c:numCache>
                <c:ptCount val="10"/>
                <c:pt idx="0">
                  <c:v>287</c:v>
                </c:pt>
                <c:pt idx="1">
                  <c:v>208</c:v>
                </c:pt>
                <c:pt idx="2">
                  <c:v>212</c:v>
                </c:pt>
                <c:pt idx="3">
                  <c:v>209</c:v>
                </c:pt>
                <c:pt idx="4">
                  <c:v>252</c:v>
                </c:pt>
                <c:pt idx="5">
                  <c:v>221</c:v>
                </c:pt>
                <c:pt idx="7">
                  <c:v>206</c:v>
                </c:pt>
                <c:pt idx="8">
                  <c:v>267</c:v>
                </c:pt>
                <c:pt idx="9">
                  <c:v>291</c:v>
                </c:pt>
              </c:numCache>
            </c:numRef>
          </c:val>
          <c:smooth val="0"/>
        </c:ser>
        <c:marker val="1"/>
        <c:axId val="64212676"/>
        <c:axId val="41043173"/>
      </c:lineChart>
      <c:catAx>
        <c:axId val="64212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27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1043173"/>
        <c:crosses val="autoZero"/>
        <c:auto val="1"/>
        <c:lblOffset val="100"/>
        <c:noMultiLvlLbl val="0"/>
      </c:catAx>
      <c:valAx>
        <c:axId val="41043173"/>
        <c:scaling>
          <c:orientation val="minMax"/>
          <c:min val="1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212676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9"/>
          <c:y val="0.52275"/>
          <c:w val="0.11325"/>
          <c:h val="0.059"/>
        </c:manualLayout>
      </c:layout>
      <c:overlay val="0"/>
      <c:txPr>
        <a:bodyPr vert="horz" rot="0"/>
        <a:lstStyle/>
        <a:p>
          <a:pPr>
            <a:defRPr lang="en-US" cap="none" sz="5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Electrical Engineering</a:t>
            </a:r>
          </a:p>
        </c:rich>
      </c:tx>
      <c:layout>
        <c:manualLayout>
          <c:xMode val="factor"/>
          <c:yMode val="factor"/>
          <c:x val="-0.0185"/>
          <c:y val="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9225"/>
          <c:w val="0.814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Sheet1!$B$96</c:f>
              <c:strCache>
                <c:ptCount val="1"/>
                <c:pt idx="0">
                  <c:v>Applics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Sheet1!$A$97:$A$107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Sheet1!$B$97:$B$107</c:f>
              <c:numCache>
                <c:ptCount val="11"/>
                <c:pt idx="0">
                  <c:v>595</c:v>
                </c:pt>
                <c:pt idx="1">
                  <c:v>724</c:v>
                </c:pt>
                <c:pt idx="2">
                  <c:v>870</c:v>
                </c:pt>
                <c:pt idx="3">
                  <c:v>707</c:v>
                </c:pt>
                <c:pt idx="4">
                  <c:v>660</c:v>
                </c:pt>
                <c:pt idx="5">
                  <c:v>556</c:v>
                </c:pt>
                <c:pt idx="6">
                  <c:v>517</c:v>
                </c:pt>
                <c:pt idx="8">
                  <c:v>517</c:v>
                </c:pt>
                <c:pt idx="9">
                  <c:v>546</c:v>
                </c:pt>
                <c:pt idx="10">
                  <c:v>460</c:v>
                </c:pt>
              </c:numCache>
            </c:numRef>
          </c:val>
          <c:smooth val="0"/>
        </c:ser>
        <c:marker val="1"/>
        <c:axId val="33844238"/>
        <c:axId val="36162687"/>
      </c:lineChart>
      <c:catAx>
        <c:axId val="33844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162687"/>
        <c:crosses val="autoZero"/>
        <c:auto val="1"/>
        <c:lblOffset val="100"/>
        <c:noMultiLvlLbl val="0"/>
      </c:catAx>
      <c:valAx>
        <c:axId val="36162687"/>
        <c:scaling>
          <c:orientation val="minMax"/>
          <c:min val="4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844238"/>
        <c:crossesAt val="1"/>
        <c:crossBetween val="between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5"/>
          <c:y val="0.49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Civil &amp; Building Eng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8675"/>
          <c:w val="0.80025"/>
          <c:h val="0.774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Sheet1!$B$142</c:f>
              <c:strCache>
                <c:ptCount val="1"/>
                <c:pt idx="0">
                  <c:v>Applics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Sheet1!$A$143:$A$153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Sheet1!$B$143:$B$153</c:f>
              <c:numCache>
                <c:ptCount val="11"/>
                <c:pt idx="0">
                  <c:v>478</c:v>
                </c:pt>
                <c:pt idx="1">
                  <c:v>553</c:v>
                </c:pt>
                <c:pt idx="2">
                  <c:v>745</c:v>
                </c:pt>
                <c:pt idx="3">
                  <c:v>769</c:v>
                </c:pt>
                <c:pt idx="4">
                  <c:v>718</c:v>
                </c:pt>
                <c:pt idx="5">
                  <c:v>705</c:v>
                </c:pt>
                <c:pt idx="6">
                  <c:v>856</c:v>
                </c:pt>
                <c:pt idx="8">
                  <c:v>856</c:v>
                </c:pt>
                <c:pt idx="9">
                  <c:v>1134</c:v>
                </c:pt>
                <c:pt idx="10">
                  <c:v>1121</c:v>
                </c:pt>
              </c:numCache>
            </c:numRef>
          </c:val>
          <c:smooth val="0"/>
        </c:ser>
        <c:marker val="1"/>
        <c:axId val="57028728"/>
        <c:axId val="43496505"/>
      </c:lineChart>
      <c:catAx>
        <c:axId val="57028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496505"/>
        <c:crosses val="autoZero"/>
        <c:auto val="1"/>
        <c:lblOffset val="100"/>
        <c:noMultiLvlLbl val="0"/>
      </c:catAx>
      <c:valAx>
        <c:axId val="43496505"/>
        <c:scaling>
          <c:orientation val="minMax"/>
          <c:min val="4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028728"/>
        <c:crossesAt val="1"/>
        <c:crossBetween val="between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25"/>
          <c:y val="0.49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Aeronautical &amp; Automotive Eng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2"/>
          <c:w val="0.812"/>
          <c:h val="0.758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Sheet1!$B$178</c:f>
              <c:strCache>
                <c:ptCount val="1"/>
                <c:pt idx="0">
                  <c:v>Applics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Sheet1!$A$179:$A$189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Sheet1!$B$179:$B$189</c:f>
              <c:numCache>
                <c:ptCount val="11"/>
                <c:pt idx="0">
                  <c:v>1190</c:v>
                </c:pt>
                <c:pt idx="1">
                  <c:v>1198</c:v>
                </c:pt>
                <c:pt idx="2">
                  <c:v>1402</c:v>
                </c:pt>
                <c:pt idx="3">
                  <c:v>953</c:v>
                </c:pt>
                <c:pt idx="4">
                  <c:v>971</c:v>
                </c:pt>
                <c:pt idx="5">
                  <c:v>818</c:v>
                </c:pt>
                <c:pt idx="6">
                  <c:v>965</c:v>
                </c:pt>
                <c:pt idx="8">
                  <c:v>965</c:v>
                </c:pt>
                <c:pt idx="9">
                  <c:v>739</c:v>
                </c:pt>
                <c:pt idx="10">
                  <c:v>761</c:v>
                </c:pt>
              </c:numCache>
            </c:numRef>
          </c:val>
          <c:smooth val="0"/>
        </c:ser>
        <c:marker val="1"/>
        <c:axId val="55924226"/>
        <c:axId val="33555987"/>
      </c:lineChart>
      <c:catAx>
        <c:axId val="55924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555987"/>
        <c:crosses val="autoZero"/>
        <c:auto val="1"/>
        <c:lblOffset val="100"/>
        <c:noMultiLvlLbl val="0"/>
      </c:catAx>
      <c:valAx>
        <c:axId val="33555987"/>
        <c:scaling>
          <c:orientation val="minMax"/>
          <c:max val="1400"/>
          <c:min val="7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924226"/>
        <c:crossesAt val="1"/>
        <c:crossBetween val="between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5"/>
          <c:y val="0.49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20</xdr:row>
      <xdr:rowOff>38100</xdr:rowOff>
    </xdr:from>
    <xdr:to>
      <xdr:col>18</xdr:col>
      <xdr:colOff>314325</xdr:colOff>
      <xdr:row>36</xdr:row>
      <xdr:rowOff>57150</xdr:rowOff>
    </xdr:to>
    <xdr:graphicFrame>
      <xdr:nvGraphicFramePr>
        <xdr:cNvPr id="1" name="Chart 7"/>
        <xdr:cNvGraphicFramePr/>
      </xdr:nvGraphicFramePr>
      <xdr:xfrm>
        <a:off x="2933700" y="3314700"/>
        <a:ext cx="50387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409575</xdr:colOff>
      <xdr:row>55</xdr:row>
      <xdr:rowOff>9525</xdr:rowOff>
    </xdr:from>
    <xdr:to>
      <xdr:col>18</xdr:col>
      <xdr:colOff>0</xdr:colOff>
      <xdr:row>70</xdr:row>
      <xdr:rowOff>19050</xdr:rowOff>
    </xdr:to>
    <xdr:graphicFrame>
      <xdr:nvGraphicFramePr>
        <xdr:cNvPr id="2" name="Chart 10"/>
        <xdr:cNvGraphicFramePr/>
      </xdr:nvGraphicFramePr>
      <xdr:xfrm>
        <a:off x="2924175" y="8943975"/>
        <a:ext cx="473392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200025</xdr:colOff>
      <xdr:row>95</xdr:row>
      <xdr:rowOff>38100</xdr:rowOff>
    </xdr:from>
    <xdr:to>
      <xdr:col>18</xdr:col>
      <xdr:colOff>219075</xdr:colOff>
      <xdr:row>116</xdr:row>
      <xdr:rowOff>19050</xdr:rowOff>
    </xdr:to>
    <xdr:graphicFrame>
      <xdr:nvGraphicFramePr>
        <xdr:cNvPr id="3" name="Chart 11"/>
        <xdr:cNvGraphicFramePr/>
      </xdr:nvGraphicFramePr>
      <xdr:xfrm>
        <a:off x="3133725" y="15449550"/>
        <a:ext cx="4743450" cy="3324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135</xdr:row>
      <xdr:rowOff>152400</xdr:rowOff>
    </xdr:from>
    <xdr:to>
      <xdr:col>18</xdr:col>
      <xdr:colOff>0</xdr:colOff>
      <xdr:row>152</xdr:row>
      <xdr:rowOff>152400</xdr:rowOff>
    </xdr:to>
    <xdr:graphicFrame>
      <xdr:nvGraphicFramePr>
        <xdr:cNvPr id="4" name="Chart 12"/>
        <xdr:cNvGraphicFramePr/>
      </xdr:nvGraphicFramePr>
      <xdr:xfrm>
        <a:off x="2943225" y="21955125"/>
        <a:ext cx="471487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173</xdr:row>
      <xdr:rowOff>19050</xdr:rowOff>
    </xdr:from>
    <xdr:to>
      <xdr:col>18</xdr:col>
      <xdr:colOff>0</xdr:colOff>
      <xdr:row>190</xdr:row>
      <xdr:rowOff>0</xdr:rowOff>
    </xdr:to>
    <xdr:graphicFrame>
      <xdr:nvGraphicFramePr>
        <xdr:cNvPr id="5" name="Chart 13"/>
        <xdr:cNvGraphicFramePr/>
      </xdr:nvGraphicFramePr>
      <xdr:xfrm>
        <a:off x="2933700" y="27974925"/>
        <a:ext cx="4724400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9525</xdr:colOff>
      <xdr:row>40</xdr:row>
      <xdr:rowOff>19050</xdr:rowOff>
    </xdr:from>
    <xdr:to>
      <xdr:col>18</xdr:col>
      <xdr:colOff>333375</xdr:colOff>
      <xdr:row>53</xdr:row>
      <xdr:rowOff>104775</xdr:rowOff>
    </xdr:to>
    <xdr:graphicFrame>
      <xdr:nvGraphicFramePr>
        <xdr:cNvPr id="6" name="Chart 14"/>
        <xdr:cNvGraphicFramePr/>
      </xdr:nvGraphicFramePr>
      <xdr:xfrm>
        <a:off x="2943225" y="6534150"/>
        <a:ext cx="5048250" cy="2181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190500</xdr:colOff>
      <xdr:row>79</xdr:row>
      <xdr:rowOff>76200</xdr:rowOff>
    </xdr:from>
    <xdr:to>
      <xdr:col>18</xdr:col>
      <xdr:colOff>209550</xdr:colOff>
      <xdr:row>92</xdr:row>
      <xdr:rowOff>95250</xdr:rowOff>
    </xdr:to>
    <xdr:graphicFrame>
      <xdr:nvGraphicFramePr>
        <xdr:cNvPr id="7" name="Chart 15"/>
        <xdr:cNvGraphicFramePr/>
      </xdr:nvGraphicFramePr>
      <xdr:xfrm>
        <a:off x="3124200" y="12896850"/>
        <a:ext cx="4743450" cy="2124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238125</xdr:colOff>
      <xdr:row>119</xdr:row>
      <xdr:rowOff>9525</xdr:rowOff>
    </xdr:from>
    <xdr:to>
      <xdr:col>18</xdr:col>
      <xdr:colOff>285750</xdr:colOff>
      <xdr:row>134</xdr:row>
      <xdr:rowOff>114300</xdr:rowOff>
    </xdr:to>
    <xdr:graphicFrame>
      <xdr:nvGraphicFramePr>
        <xdr:cNvPr id="8" name="Chart 16"/>
        <xdr:cNvGraphicFramePr/>
      </xdr:nvGraphicFramePr>
      <xdr:xfrm>
        <a:off x="3171825" y="19221450"/>
        <a:ext cx="4772025" cy="2533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152400</xdr:colOff>
      <xdr:row>156</xdr:row>
      <xdr:rowOff>95250</xdr:rowOff>
    </xdr:from>
    <xdr:to>
      <xdr:col>18</xdr:col>
      <xdr:colOff>152400</xdr:colOff>
      <xdr:row>171</xdr:row>
      <xdr:rowOff>38100</xdr:rowOff>
    </xdr:to>
    <xdr:graphicFrame>
      <xdr:nvGraphicFramePr>
        <xdr:cNvPr id="9" name="Chart 17"/>
        <xdr:cNvGraphicFramePr/>
      </xdr:nvGraphicFramePr>
      <xdr:xfrm>
        <a:off x="3086100" y="25298400"/>
        <a:ext cx="4724400" cy="23717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400050</xdr:colOff>
      <xdr:row>5</xdr:row>
      <xdr:rowOff>152400</xdr:rowOff>
    </xdr:from>
    <xdr:to>
      <xdr:col>18</xdr:col>
      <xdr:colOff>257175</xdr:colOff>
      <xdr:row>19</xdr:row>
      <xdr:rowOff>142875</xdr:rowOff>
    </xdr:to>
    <xdr:graphicFrame>
      <xdr:nvGraphicFramePr>
        <xdr:cNvPr id="10" name="Chart 24"/>
        <xdr:cNvGraphicFramePr/>
      </xdr:nvGraphicFramePr>
      <xdr:xfrm>
        <a:off x="2914650" y="1000125"/>
        <a:ext cx="5000625" cy="22574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409575</xdr:colOff>
      <xdr:row>194</xdr:row>
      <xdr:rowOff>19050</xdr:rowOff>
    </xdr:from>
    <xdr:to>
      <xdr:col>18</xdr:col>
      <xdr:colOff>447675</xdr:colOff>
      <xdr:row>211</xdr:row>
      <xdr:rowOff>9525</xdr:rowOff>
    </xdr:to>
    <xdr:graphicFrame>
      <xdr:nvGraphicFramePr>
        <xdr:cNvPr id="11" name="Chart 25"/>
        <xdr:cNvGraphicFramePr/>
      </xdr:nvGraphicFramePr>
      <xdr:xfrm>
        <a:off x="3343275" y="31375350"/>
        <a:ext cx="47625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212</xdr:row>
      <xdr:rowOff>152400</xdr:rowOff>
    </xdr:from>
    <xdr:to>
      <xdr:col>18</xdr:col>
      <xdr:colOff>19050</xdr:colOff>
      <xdr:row>229</xdr:row>
      <xdr:rowOff>38100</xdr:rowOff>
    </xdr:to>
    <xdr:graphicFrame>
      <xdr:nvGraphicFramePr>
        <xdr:cNvPr id="12" name="Chart 26"/>
        <xdr:cNvGraphicFramePr/>
      </xdr:nvGraphicFramePr>
      <xdr:xfrm>
        <a:off x="2933700" y="34423350"/>
        <a:ext cx="4743450" cy="26384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5</xdr:col>
      <xdr:colOff>304800</xdr:colOff>
      <xdr:row>243</xdr:row>
      <xdr:rowOff>123825</xdr:rowOff>
    </xdr:from>
    <xdr:to>
      <xdr:col>18</xdr:col>
      <xdr:colOff>276225</xdr:colOff>
      <xdr:row>268</xdr:row>
      <xdr:rowOff>28575</xdr:rowOff>
    </xdr:to>
    <xdr:graphicFrame>
      <xdr:nvGraphicFramePr>
        <xdr:cNvPr id="13" name="Chart 27"/>
        <xdr:cNvGraphicFramePr/>
      </xdr:nvGraphicFramePr>
      <xdr:xfrm>
        <a:off x="2400300" y="39414450"/>
        <a:ext cx="5534025" cy="39528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2"/>
  <sheetViews>
    <sheetView tabSelected="1" workbookViewId="0" topLeftCell="A234">
      <selection activeCell="D253" sqref="D253"/>
    </sheetView>
  </sheetViews>
  <sheetFormatPr defaultColWidth="9.140625" defaultRowHeight="12.75"/>
  <cols>
    <col min="1" max="5" width="6.28125" style="0" customWidth="1"/>
    <col min="6" max="6" width="6.28125" style="5" customWidth="1"/>
    <col min="7" max="15" width="6.28125" style="0" customWidth="1"/>
    <col min="16" max="20" width="6.8515625" style="0" customWidth="1"/>
  </cols>
  <sheetData>
    <row r="1" spans="1:10" ht="15.75">
      <c r="A1" s="3" t="s">
        <v>3</v>
      </c>
      <c r="J1" s="3" t="s">
        <v>22</v>
      </c>
    </row>
    <row r="2" ht="12.75">
      <c r="A2" t="s">
        <v>4</v>
      </c>
    </row>
    <row r="4" ht="12.75">
      <c r="A4" t="s">
        <v>46</v>
      </c>
    </row>
    <row r="5" ht="12.75">
      <c r="A5" t="s">
        <v>9</v>
      </c>
    </row>
    <row r="8" ht="12.75">
      <c r="A8" s="2" t="s">
        <v>21</v>
      </c>
    </row>
    <row r="9" spans="2:6" ht="12.75">
      <c r="B9" t="s">
        <v>17</v>
      </c>
      <c r="C9" t="s">
        <v>2</v>
      </c>
      <c r="D9" t="s">
        <v>7</v>
      </c>
      <c r="E9" s="6" t="s">
        <v>28</v>
      </c>
      <c r="F9" s="5" t="s">
        <v>27</v>
      </c>
    </row>
    <row r="10" spans="1:6" ht="12.75">
      <c r="A10">
        <v>1998</v>
      </c>
      <c r="B10">
        <v>3643</v>
      </c>
      <c r="C10">
        <f>652+65</f>
        <v>717</v>
      </c>
      <c r="D10">
        <v>648</v>
      </c>
      <c r="E10" s="7">
        <f aca="true" t="shared" si="0" ref="E10:E15">100*D10/B10</f>
        <v>17.787537743617897</v>
      </c>
      <c r="F10" s="8">
        <f aca="true" t="shared" si="1" ref="F10:F15">100*D10/C10</f>
        <v>90.3765690376569</v>
      </c>
    </row>
    <row r="11" spans="1:6" ht="12.75">
      <c r="A11">
        <v>1999</v>
      </c>
      <c r="B11">
        <v>3892</v>
      </c>
      <c r="C11">
        <f>761+108</f>
        <v>869</v>
      </c>
      <c r="D11">
        <v>713</v>
      </c>
      <c r="E11" s="7">
        <f t="shared" si="0"/>
        <v>18.319630010277493</v>
      </c>
      <c r="F11" s="8">
        <f t="shared" si="1"/>
        <v>82.04833141542002</v>
      </c>
    </row>
    <row r="12" spans="1:6" ht="12.75">
      <c r="A12">
        <v>2000</v>
      </c>
      <c r="B12">
        <v>4217</v>
      </c>
      <c r="C12">
        <f>776+107</f>
        <v>883</v>
      </c>
      <c r="D12">
        <v>736</v>
      </c>
      <c r="E12" s="7">
        <f t="shared" si="0"/>
        <v>17.453165757647618</v>
      </c>
      <c r="F12" s="8">
        <f t="shared" si="1"/>
        <v>83.35220838052095</v>
      </c>
    </row>
    <row r="13" spans="1:6" ht="12.75">
      <c r="A13">
        <v>2001</v>
      </c>
      <c r="B13">
        <v>3912</v>
      </c>
      <c r="C13">
        <f>765+123</f>
        <v>888</v>
      </c>
      <c r="D13">
        <v>759</v>
      </c>
      <c r="E13" s="7">
        <f t="shared" si="0"/>
        <v>19.401840490797547</v>
      </c>
      <c r="F13" s="8">
        <f t="shared" si="1"/>
        <v>85.47297297297297</v>
      </c>
    </row>
    <row r="14" spans="1:6" ht="12.75">
      <c r="A14">
        <v>2002</v>
      </c>
      <c r="B14">
        <v>3596</v>
      </c>
      <c r="C14">
        <v>781</v>
      </c>
      <c r="D14">
        <v>725</v>
      </c>
      <c r="E14" s="7">
        <f t="shared" si="0"/>
        <v>20.161290322580644</v>
      </c>
      <c r="F14" s="8">
        <f t="shared" si="1"/>
        <v>92.82970550576185</v>
      </c>
    </row>
    <row r="15" spans="1:6" ht="12.75">
      <c r="A15">
        <v>2003</v>
      </c>
      <c r="B15">
        <v>3219</v>
      </c>
      <c r="C15">
        <v>779</v>
      </c>
      <c r="D15">
        <v>745</v>
      </c>
      <c r="E15" s="7">
        <f t="shared" si="0"/>
        <v>23.143833488661073</v>
      </c>
      <c r="F15" s="8">
        <f t="shared" si="1"/>
        <v>95.63543003851092</v>
      </c>
    </row>
    <row r="16" spans="1:6" ht="12.75">
      <c r="A16">
        <v>2004</v>
      </c>
      <c r="B16">
        <v>3540</v>
      </c>
      <c r="C16">
        <v>841</v>
      </c>
      <c r="D16">
        <v>722</v>
      </c>
      <c r="E16" s="7">
        <f>100*D16/B16</f>
        <v>20.3954802259887</v>
      </c>
      <c r="F16" s="8">
        <f>100*D16/C16</f>
        <v>85.85017835909632</v>
      </c>
    </row>
    <row r="17" spans="5:6" ht="12.75">
      <c r="E17" s="7"/>
      <c r="F17" s="8"/>
    </row>
    <row r="18" spans="1:6" ht="12.75">
      <c r="A18">
        <v>2004</v>
      </c>
      <c r="B18">
        <v>3215</v>
      </c>
      <c r="C18">
        <v>841</v>
      </c>
      <c r="D18">
        <v>722</v>
      </c>
      <c r="E18" s="7">
        <f>100*D18/B18</f>
        <v>22.457231726283048</v>
      </c>
      <c r="F18" s="8">
        <f>100*D18/C18</f>
        <v>85.85017835909632</v>
      </c>
    </row>
    <row r="19" spans="1:6" ht="12.75">
      <c r="A19">
        <v>2005</v>
      </c>
      <c r="B19">
        <v>3653</v>
      </c>
      <c r="C19">
        <f>709+93</f>
        <v>802</v>
      </c>
      <c r="D19">
        <v>746</v>
      </c>
      <c r="E19" s="7">
        <f>100*D19/B19</f>
        <v>20.421571311251025</v>
      </c>
      <c r="F19" s="8">
        <f>100*D19/C19</f>
        <v>93.01745635910224</v>
      </c>
    </row>
    <row r="20" spans="1:6" ht="12.75">
      <c r="A20">
        <v>2006</v>
      </c>
      <c r="B20">
        <v>3454</v>
      </c>
      <c r="C20">
        <v>731</v>
      </c>
      <c r="D20">
        <v>706</v>
      </c>
      <c r="E20" s="7">
        <f>100*D20/B20</f>
        <v>20.44006948465547</v>
      </c>
      <c r="F20" s="8">
        <f>100*D20/C20</f>
        <v>96.58002735978113</v>
      </c>
    </row>
    <row r="21" spans="5:6" ht="12.75">
      <c r="E21" s="7">
        <f>AVERAGE(E10:E20)</f>
        <v>19.998165056176056</v>
      </c>
      <c r="F21" s="7">
        <f>AVERAGE(F10:F20)</f>
        <v>89.10130577879195</v>
      </c>
    </row>
    <row r="22" spans="1:5" ht="12.75">
      <c r="A22" t="s">
        <v>29</v>
      </c>
      <c r="B22" t="s">
        <v>23</v>
      </c>
      <c r="E22" s="7"/>
    </row>
    <row r="23" spans="1:2" ht="12.75">
      <c r="A23" s="6" t="s">
        <v>30</v>
      </c>
      <c r="B23" t="s">
        <v>31</v>
      </c>
    </row>
    <row r="24" ht="12.75">
      <c r="A24" t="s">
        <v>45</v>
      </c>
    </row>
    <row r="26" ht="12.75">
      <c r="A26" s="2" t="s">
        <v>20</v>
      </c>
    </row>
    <row r="27" spans="1:6" ht="12.75">
      <c r="A27" s="2"/>
      <c r="B27" t="s">
        <v>42</v>
      </c>
      <c r="C27" t="s">
        <v>43</v>
      </c>
      <c r="D27" t="s">
        <v>44</v>
      </c>
      <c r="E27" t="s">
        <v>1</v>
      </c>
      <c r="F27" s="5" t="s">
        <v>2</v>
      </c>
    </row>
    <row r="28" spans="1:6" ht="12.75">
      <c r="A28">
        <v>1998</v>
      </c>
      <c r="B28">
        <v>572</v>
      </c>
      <c r="C28">
        <v>76</v>
      </c>
      <c r="D28">
        <f>SUM(B28:C28)</f>
        <v>648</v>
      </c>
      <c r="E28">
        <v>662</v>
      </c>
      <c r="F28" s="5">
        <f>652+65</f>
        <v>717</v>
      </c>
    </row>
    <row r="29" spans="1:6" ht="12.75">
      <c r="A29">
        <v>1999</v>
      </c>
      <c r="B29">
        <v>635</v>
      </c>
      <c r="C29">
        <v>78</v>
      </c>
      <c r="D29">
        <f>SUM(B29:C29)</f>
        <v>713</v>
      </c>
      <c r="E29">
        <v>686</v>
      </c>
      <c r="F29" s="5">
        <f>761+108</f>
        <v>869</v>
      </c>
    </row>
    <row r="30" spans="1:6" ht="12.75">
      <c r="A30">
        <v>2000</v>
      </c>
      <c r="B30">
        <v>636</v>
      </c>
      <c r="C30">
        <v>100</v>
      </c>
      <c r="D30">
        <f>SUM(B30:C30)</f>
        <v>736</v>
      </c>
      <c r="E30">
        <v>746</v>
      </c>
      <c r="F30" s="5">
        <f>776+107</f>
        <v>883</v>
      </c>
    </row>
    <row r="31" spans="1:6" ht="12.75">
      <c r="A31">
        <v>2001</v>
      </c>
      <c r="B31">
        <v>650</v>
      </c>
      <c r="C31">
        <v>100</v>
      </c>
      <c r="D31">
        <v>759</v>
      </c>
      <c r="E31">
        <v>823</v>
      </c>
      <c r="F31" s="5">
        <f>765+123</f>
        <v>888</v>
      </c>
    </row>
    <row r="32" spans="1:6" ht="12.75">
      <c r="A32">
        <v>2002</v>
      </c>
      <c r="B32">
        <v>609</v>
      </c>
      <c r="C32">
        <v>116</v>
      </c>
      <c r="D32">
        <f>SUM(B32:C32)</f>
        <v>725</v>
      </c>
      <c r="E32">
        <v>813</v>
      </c>
      <c r="F32" s="5">
        <v>781</v>
      </c>
    </row>
    <row r="33" spans="1:6" ht="12.75">
      <c r="A33">
        <v>2003</v>
      </c>
      <c r="B33">
        <v>643</v>
      </c>
      <c r="C33">
        <v>112</v>
      </c>
      <c r="D33">
        <v>745</v>
      </c>
      <c r="E33">
        <v>745</v>
      </c>
      <c r="F33" s="5">
        <v>779</v>
      </c>
    </row>
    <row r="34" spans="1:6" ht="12.75">
      <c r="A34">
        <v>2004</v>
      </c>
      <c r="B34">
        <f>D34-C34</f>
        <v>633</v>
      </c>
      <c r="C34">
        <v>89</v>
      </c>
      <c r="D34">
        <v>722</v>
      </c>
      <c r="E34">
        <v>709</v>
      </c>
      <c r="F34" s="5">
        <v>841</v>
      </c>
    </row>
    <row r="35" spans="1:6" ht="12.75">
      <c r="A35">
        <v>2005</v>
      </c>
      <c r="B35">
        <f>D35-C35</f>
        <v>656</v>
      </c>
      <c r="C35">
        <v>90</v>
      </c>
      <c r="D35">
        <v>746</v>
      </c>
      <c r="E35">
        <v>709</v>
      </c>
      <c r="F35" s="5">
        <v>802</v>
      </c>
    </row>
    <row r="36" spans="1:6" ht="12.75">
      <c r="A36">
        <v>2006</v>
      </c>
      <c r="B36">
        <v>629</v>
      </c>
      <c r="C36">
        <v>77</v>
      </c>
      <c r="D36">
        <v>706</v>
      </c>
      <c r="E36">
        <v>739</v>
      </c>
      <c r="F36" s="5">
        <v>731</v>
      </c>
    </row>
    <row r="38" spans="1:12" ht="12.75">
      <c r="A38" t="s">
        <v>25</v>
      </c>
      <c r="B38" s="1"/>
      <c r="G38" t="s">
        <v>37</v>
      </c>
      <c r="L38" t="s">
        <v>26</v>
      </c>
    </row>
    <row r="39" spans="1:7" ht="12.75">
      <c r="A39" t="s">
        <v>38</v>
      </c>
      <c r="G39" t="s">
        <v>47</v>
      </c>
    </row>
    <row r="40" ht="12.75">
      <c r="A40" s="2" t="s">
        <v>5</v>
      </c>
    </row>
    <row r="41" ht="12.75">
      <c r="A41" s="2" t="s">
        <v>6</v>
      </c>
    </row>
    <row r="42" spans="2:7" ht="12.75">
      <c r="B42" t="s">
        <v>1</v>
      </c>
      <c r="C42" t="s">
        <v>2</v>
      </c>
      <c r="D42" t="s">
        <v>7</v>
      </c>
      <c r="E42" t="s">
        <v>17</v>
      </c>
      <c r="F42" s="5" t="s">
        <v>11</v>
      </c>
      <c r="G42" s="5" t="s">
        <v>27</v>
      </c>
    </row>
    <row r="43" spans="1:7" ht="12.75">
      <c r="A43">
        <v>1999</v>
      </c>
      <c r="B43">
        <v>57</v>
      </c>
      <c r="C43">
        <v>50</v>
      </c>
      <c r="D43">
        <v>45</v>
      </c>
      <c r="E43">
        <v>287</v>
      </c>
      <c r="F43" s="8">
        <f aca="true" t="shared" si="2" ref="F43:F50">100*D43/E43</f>
        <v>15.679442508710801</v>
      </c>
      <c r="G43" s="8">
        <f>100*D43/C43</f>
        <v>90</v>
      </c>
    </row>
    <row r="44" spans="1:7" ht="12.75">
      <c r="A44">
        <v>2000</v>
      </c>
      <c r="B44">
        <v>57</v>
      </c>
      <c r="C44">
        <v>38</v>
      </c>
      <c r="D44">
        <v>46</v>
      </c>
      <c r="E44">
        <v>208</v>
      </c>
      <c r="F44" s="8">
        <f t="shared" si="2"/>
        <v>22.115384615384617</v>
      </c>
      <c r="G44" s="8">
        <f aca="true" t="shared" si="3" ref="G44:G50">100*D44/C44</f>
        <v>121.05263157894737</v>
      </c>
    </row>
    <row r="45" spans="1:7" ht="12.75">
      <c r="A45">
        <v>2001</v>
      </c>
      <c r="B45">
        <v>60</v>
      </c>
      <c r="C45">
        <v>28</v>
      </c>
      <c r="D45">
        <v>30</v>
      </c>
      <c r="E45">
        <v>212</v>
      </c>
      <c r="F45" s="8">
        <f t="shared" si="2"/>
        <v>14.150943396226415</v>
      </c>
      <c r="G45" s="8">
        <f t="shared" si="3"/>
        <v>107.14285714285714</v>
      </c>
    </row>
    <row r="46" spans="1:7" ht="12.75">
      <c r="A46">
        <v>2002</v>
      </c>
      <c r="B46">
        <v>60</v>
      </c>
      <c r="C46">
        <v>28</v>
      </c>
      <c r="D46">
        <v>34</v>
      </c>
      <c r="E46">
        <v>209</v>
      </c>
      <c r="F46" s="8">
        <f t="shared" si="2"/>
        <v>16.267942583732058</v>
      </c>
      <c r="G46" s="8">
        <f t="shared" si="3"/>
        <v>121.42857142857143</v>
      </c>
    </row>
    <row r="47" spans="1:7" ht="12.75">
      <c r="A47">
        <v>2003</v>
      </c>
      <c r="B47">
        <v>45</v>
      </c>
      <c r="C47">
        <v>46</v>
      </c>
      <c r="D47">
        <v>44</v>
      </c>
      <c r="E47">
        <v>252</v>
      </c>
      <c r="F47" s="8">
        <f t="shared" si="2"/>
        <v>17.46031746031746</v>
      </c>
      <c r="G47" s="8">
        <f t="shared" si="3"/>
        <v>95.65217391304348</v>
      </c>
    </row>
    <row r="48" spans="1:7" ht="12" customHeight="1">
      <c r="A48">
        <v>2004</v>
      </c>
      <c r="B48">
        <v>45</v>
      </c>
      <c r="C48">
        <v>34</v>
      </c>
      <c r="D48">
        <v>36</v>
      </c>
      <c r="E48">
        <v>221</v>
      </c>
      <c r="F48" s="8">
        <f t="shared" si="2"/>
        <v>16.289592760180994</v>
      </c>
      <c r="G48" s="8">
        <f t="shared" si="3"/>
        <v>105.88235294117646</v>
      </c>
    </row>
    <row r="49" spans="1:7" ht="12.75">
      <c r="A49">
        <v>2005</v>
      </c>
      <c r="B49">
        <v>45</v>
      </c>
      <c r="C49">
        <v>35</v>
      </c>
      <c r="D49">
        <v>40</v>
      </c>
      <c r="E49">
        <v>267</v>
      </c>
      <c r="F49" s="8">
        <f t="shared" si="2"/>
        <v>14.9812734082397</v>
      </c>
      <c r="G49" s="8">
        <f t="shared" si="3"/>
        <v>114.28571428571429</v>
      </c>
    </row>
    <row r="50" spans="1:7" ht="12.75">
      <c r="A50">
        <v>2006</v>
      </c>
      <c r="B50">
        <v>45</v>
      </c>
      <c r="C50">
        <v>39</v>
      </c>
      <c r="D50">
        <v>43</v>
      </c>
      <c r="E50">
        <v>291</v>
      </c>
      <c r="F50" s="8">
        <f t="shared" si="2"/>
        <v>14.776632302405499</v>
      </c>
      <c r="G50" s="8">
        <f t="shared" si="3"/>
        <v>110.25641025641026</v>
      </c>
    </row>
    <row r="51" spans="1:6" ht="12.75">
      <c r="A51" t="s">
        <v>13</v>
      </c>
      <c r="B51" t="s">
        <v>14</v>
      </c>
      <c r="F51" s="8"/>
    </row>
    <row r="52" ht="12.75">
      <c r="G52" s="7">
        <f>AVERAGE(G43:G50)</f>
        <v>108.21258894334007</v>
      </c>
    </row>
    <row r="56" ht="12.75">
      <c r="B56" t="s">
        <v>17</v>
      </c>
    </row>
    <row r="57" spans="1:2" ht="12.75">
      <c r="A57">
        <v>1999</v>
      </c>
      <c r="B57">
        <v>287</v>
      </c>
    </row>
    <row r="58" spans="1:2" ht="12.75">
      <c r="A58">
        <v>2000</v>
      </c>
      <c r="B58">
        <v>208</v>
      </c>
    </row>
    <row r="59" spans="1:2" ht="12.75">
      <c r="A59">
        <v>2001</v>
      </c>
      <c r="B59">
        <v>212</v>
      </c>
    </row>
    <row r="60" spans="1:2" ht="12.75">
      <c r="A60">
        <v>2002</v>
      </c>
      <c r="B60">
        <v>209</v>
      </c>
    </row>
    <row r="61" spans="1:2" ht="12.75">
      <c r="A61">
        <v>2003</v>
      </c>
      <c r="B61">
        <v>252</v>
      </c>
    </row>
    <row r="62" spans="1:2" ht="12.75">
      <c r="A62">
        <v>2004</v>
      </c>
      <c r="B62">
        <f>E48</f>
        <v>221</v>
      </c>
    </row>
    <row r="64" spans="1:2" ht="12.75">
      <c r="A64">
        <v>2004</v>
      </c>
      <c r="B64">
        <v>206</v>
      </c>
    </row>
    <row r="65" spans="1:2" ht="12.75">
      <c r="A65">
        <v>2005</v>
      </c>
      <c r="B65">
        <v>267</v>
      </c>
    </row>
    <row r="66" spans="1:2" ht="12.75">
      <c r="A66">
        <v>2006</v>
      </c>
      <c r="B66">
        <v>291</v>
      </c>
    </row>
    <row r="69" ht="12.75">
      <c r="F69" s="8"/>
    </row>
    <row r="70" ht="12.75">
      <c r="F70" s="8"/>
    </row>
    <row r="71" ht="12.75">
      <c r="F71" s="8"/>
    </row>
    <row r="72" ht="12.75">
      <c r="F72" s="8"/>
    </row>
    <row r="73" ht="12.75">
      <c r="F73" s="8"/>
    </row>
    <row r="74" ht="12.75">
      <c r="F74" s="8"/>
    </row>
    <row r="75" ht="12.75">
      <c r="F75" s="8"/>
    </row>
    <row r="76" ht="12.75">
      <c r="F76" s="8"/>
    </row>
    <row r="77" ht="12.75">
      <c r="F77" s="8"/>
    </row>
    <row r="78" ht="12.75">
      <c r="F78" s="8"/>
    </row>
    <row r="79" ht="12.75">
      <c r="F79" s="8"/>
    </row>
    <row r="80" spans="1:6" ht="12.75">
      <c r="A80" s="2" t="s">
        <v>8</v>
      </c>
      <c r="F80" s="8"/>
    </row>
    <row r="81" spans="2:7" ht="12.75">
      <c r="B81" t="s">
        <v>1</v>
      </c>
      <c r="C81" t="s">
        <v>2</v>
      </c>
      <c r="D81" t="s">
        <v>7</v>
      </c>
      <c r="E81" t="s">
        <v>17</v>
      </c>
      <c r="F81" s="8" t="s">
        <v>11</v>
      </c>
      <c r="G81" s="5" t="s">
        <v>27</v>
      </c>
    </row>
    <row r="82" spans="1:7" ht="12.75">
      <c r="A82">
        <v>1998</v>
      </c>
      <c r="B82">
        <v>130</v>
      </c>
      <c r="C82">
        <v>121</v>
      </c>
      <c r="D82">
        <v>130</v>
      </c>
      <c r="E82">
        <v>595</v>
      </c>
      <c r="F82" s="8">
        <f aca="true" t="shared" si="4" ref="F82:F90">100*D82/E82</f>
        <v>21.84873949579832</v>
      </c>
      <c r="G82" s="8">
        <f>100*D82/C82</f>
        <v>107.43801652892562</v>
      </c>
    </row>
    <row r="83" spans="1:7" ht="12.75">
      <c r="A83">
        <v>1999</v>
      </c>
      <c r="B83">
        <v>135</v>
      </c>
      <c r="C83">
        <v>187</v>
      </c>
      <c r="D83">
        <v>157</v>
      </c>
      <c r="E83">
        <v>724</v>
      </c>
      <c r="F83" s="8">
        <f t="shared" si="4"/>
        <v>21.685082872928177</v>
      </c>
      <c r="G83" s="8">
        <f aca="true" t="shared" si="5" ref="G83:G90">100*D83/C83</f>
        <v>83.9572192513369</v>
      </c>
    </row>
    <row r="84" spans="1:7" ht="12.75">
      <c r="A84">
        <v>2000</v>
      </c>
      <c r="B84">
        <v>135</v>
      </c>
      <c r="C84">
        <v>145</v>
      </c>
      <c r="D84">
        <v>151</v>
      </c>
      <c r="E84">
        <v>870</v>
      </c>
      <c r="F84" s="8">
        <f t="shared" si="4"/>
        <v>17.35632183908046</v>
      </c>
      <c r="G84" s="8">
        <f t="shared" si="5"/>
        <v>104.13793103448276</v>
      </c>
    </row>
    <row r="85" spans="1:7" ht="12.75">
      <c r="A85">
        <v>2001</v>
      </c>
      <c r="B85">
        <v>168</v>
      </c>
      <c r="C85">
        <v>137</v>
      </c>
      <c r="D85">
        <v>131</v>
      </c>
      <c r="E85">
        <v>707</v>
      </c>
      <c r="F85" s="8">
        <f t="shared" si="4"/>
        <v>18.52899575671853</v>
      </c>
      <c r="G85" s="8">
        <f t="shared" si="5"/>
        <v>95.62043795620438</v>
      </c>
    </row>
    <row r="86" spans="1:7" ht="12.75">
      <c r="A86">
        <v>2002</v>
      </c>
      <c r="B86">
        <v>178</v>
      </c>
      <c r="C86">
        <v>126</v>
      </c>
      <c r="D86">
        <v>135</v>
      </c>
      <c r="E86">
        <v>660</v>
      </c>
      <c r="F86" s="8">
        <f t="shared" si="4"/>
        <v>20.454545454545453</v>
      </c>
      <c r="G86" s="8">
        <f t="shared" si="5"/>
        <v>107.14285714285714</v>
      </c>
    </row>
    <row r="87" spans="1:7" ht="12.75">
      <c r="A87">
        <v>2003</v>
      </c>
      <c r="B87">
        <v>124</v>
      </c>
      <c r="C87">
        <v>111</v>
      </c>
      <c r="D87">
        <v>128</v>
      </c>
      <c r="E87">
        <v>556</v>
      </c>
      <c r="F87" s="8">
        <f t="shared" si="4"/>
        <v>23.02158273381295</v>
      </c>
      <c r="G87" s="8">
        <f t="shared" si="5"/>
        <v>115.31531531531532</v>
      </c>
    </row>
    <row r="88" spans="1:7" ht="12.75">
      <c r="A88">
        <v>2004</v>
      </c>
      <c r="B88">
        <v>124</v>
      </c>
      <c r="C88">
        <v>102</v>
      </c>
      <c r="D88">
        <v>121</v>
      </c>
      <c r="E88">
        <v>517</v>
      </c>
      <c r="F88" s="8">
        <f t="shared" si="4"/>
        <v>23.404255319148938</v>
      </c>
      <c r="G88" s="8">
        <f t="shared" si="5"/>
        <v>118.62745098039215</v>
      </c>
    </row>
    <row r="89" spans="1:7" ht="12.75">
      <c r="A89">
        <v>2005</v>
      </c>
      <c r="B89">
        <v>124</v>
      </c>
      <c r="C89">
        <v>98</v>
      </c>
      <c r="D89">
        <v>116</v>
      </c>
      <c r="E89">
        <v>546</v>
      </c>
      <c r="F89" s="8">
        <f t="shared" si="4"/>
        <v>21.245421245421245</v>
      </c>
      <c r="G89" s="8">
        <f t="shared" si="5"/>
        <v>118.36734693877551</v>
      </c>
    </row>
    <row r="90" spans="1:7" ht="12.75">
      <c r="A90">
        <v>2006</v>
      </c>
      <c r="B90">
        <v>134</v>
      </c>
      <c r="C90">
        <v>81</v>
      </c>
      <c r="D90">
        <v>92</v>
      </c>
      <c r="E90">
        <v>460</v>
      </c>
      <c r="F90" s="8">
        <f t="shared" si="4"/>
        <v>20</v>
      </c>
      <c r="G90" s="8">
        <f t="shared" si="5"/>
        <v>113.58024691358025</v>
      </c>
    </row>
    <row r="91" ht="12.75">
      <c r="F91" s="8"/>
    </row>
    <row r="92" spans="1:7" ht="12.75">
      <c r="A92" t="s">
        <v>13</v>
      </c>
      <c r="B92" t="s">
        <v>14</v>
      </c>
      <c r="F92" s="8"/>
      <c r="G92" s="7">
        <f>AVERAGE(G82:G90)</f>
        <v>107.13186911798556</v>
      </c>
    </row>
    <row r="93" spans="4:6" ht="12.75">
      <c r="D93" s="5"/>
      <c r="F93" s="8"/>
    </row>
    <row r="94" spans="4:6" ht="12.75">
      <c r="D94" s="4"/>
      <c r="F94" s="8"/>
    </row>
    <row r="95" spans="4:6" ht="12.75">
      <c r="D95" s="4"/>
      <c r="F95" s="8"/>
    </row>
    <row r="96" spans="2:6" ht="12.75">
      <c r="B96" t="s">
        <v>17</v>
      </c>
      <c r="D96" s="4"/>
      <c r="F96" s="8"/>
    </row>
    <row r="97" spans="1:6" ht="12.75">
      <c r="A97">
        <v>1998</v>
      </c>
      <c r="B97">
        <v>595</v>
      </c>
      <c r="D97" s="4"/>
      <c r="F97" s="8"/>
    </row>
    <row r="98" spans="1:6" ht="12.75">
      <c r="A98">
        <v>1999</v>
      </c>
      <c r="B98">
        <v>724</v>
      </c>
      <c r="F98" s="8"/>
    </row>
    <row r="99" spans="1:6" ht="12.75">
      <c r="A99">
        <v>2000</v>
      </c>
      <c r="B99">
        <v>870</v>
      </c>
      <c r="F99" s="8"/>
    </row>
    <row r="100" spans="1:6" ht="12.75">
      <c r="A100">
        <v>2001</v>
      </c>
      <c r="B100">
        <v>707</v>
      </c>
      <c r="F100" s="8"/>
    </row>
    <row r="101" spans="1:6" ht="12.75">
      <c r="A101">
        <v>2002</v>
      </c>
      <c r="B101">
        <v>660</v>
      </c>
      <c r="F101" s="8"/>
    </row>
    <row r="102" spans="1:6" ht="12.75">
      <c r="A102">
        <v>2003</v>
      </c>
      <c r="B102">
        <v>556</v>
      </c>
      <c r="F102" s="8"/>
    </row>
    <row r="103" spans="1:6" ht="12.75">
      <c r="A103">
        <v>2004</v>
      </c>
      <c r="B103">
        <v>517</v>
      </c>
      <c r="F103" s="8"/>
    </row>
    <row r="104" ht="12.75">
      <c r="F104" s="8"/>
    </row>
    <row r="105" spans="1:6" ht="12.75">
      <c r="A105">
        <v>2004</v>
      </c>
      <c r="B105">
        <v>517</v>
      </c>
      <c r="F105" s="8"/>
    </row>
    <row r="106" spans="1:6" ht="12.75">
      <c r="A106">
        <v>2005</v>
      </c>
      <c r="B106">
        <v>546</v>
      </c>
      <c r="F106" s="8"/>
    </row>
    <row r="107" spans="1:6" ht="12.75">
      <c r="A107">
        <v>2006</v>
      </c>
      <c r="B107">
        <v>460</v>
      </c>
      <c r="F107" s="8"/>
    </row>
    <row r="108" ht="12.75">
      <c r="F108" s="8"/>
    </row>
    <row r="109" ht="12.75">
      <c r="F109" s="8"/>
    </row>
    <row r="110" ht="12.75">
      <c r="F110" s="8"/>
    </row>
    <row r="111" ht="12.75">
      <c r="F111" s="8"/>
    </row>
    <row r="112" ht="12.75">
      <c r="F112" s="8"/>
    </row>
    <row r="113" ht="12.75">
      <c r="F113" s="8"/>
    </row>
    <row r="114" ht="12.75">
      <c r="F114" s="8"/>
    </row>
    <row r="115" ht="10.5" customHeight="1">
      <c r="F115" s="8"/>
    </row>
    <row r="116" ht="10.5" customHeight="1">
      <c r="F116" s="8"/>
    </row>
    <row r="117" ht="10.5" customHeight="1">
      <c r="F117" s="8"/>
    </row>
    <row r="118" spans="1:6" ht="12.75">
      <c r="A118" s="2" t="s">
        <v>10</v>
      </c>
      <c r="F118" s="8"/>
    </row>
    <row r="119" spans="2:7" ht="12.75">
      <c r="B119" t="s">
        <v>1</v>
      </c>
      <c r="C119" t="s">
        <v>2</v>
      </c>
      <c r="D119" t="s">
        <v>7</v>
      </c>
      <c r="E119" t="s">
        <v>17</v>
      </c>
      <c r="F119" s="8" t="s">
        <v>11</v>
      </c>
      <c r="G119" s="5" t="s">
        <v>27</v>
      </c>
    </row>
    <row r="120" spans="1:7" ht="12.75">
      <c r="A120">
        <v>1998</v>
      </c>
      <c r="B120">
        <v>135</v>
      </c>
      <c r="C120">
        <v>108</v>
      </c>
      <c r="D120">
        <v>118</v>
      </c>
      <c r="E120">
        <v>478</v>
      </c>
      <c r="F120" s="8">
        <f aca="true" t="shared" si="6" ref="F120:F128">100*D120/E120</f>
        <v>24.686192468619247</v>
      </c>
      <c r="G120" s="8">
        <f>100*D120/C120</f>
        <v>109.25925925925925</v>
      </c>
    </row>
    <row r="121" spans="1:7" ht="12.75">
      <c r="A121">
        <v>1999</v>
      </c>
      <c r="B121">
        <v>168</v>
      </c>
      <c r="C121">
        <f>138+15</f>
        <v>153</v>
      </c>
      <c r="D121">
        <v>160</v>
      </c>
      <c r="E121">
        <v>553</v>
      </c>
      <c r="F121" s="8">
        <f t="shared" si="6"/>
        <v>28.933092224231466</v>
      </c>
      <c r="G121" s="8">
        <f aca="true" t="shared" si="7" ref="G121:G128">100*D121/C121</f>
        <v>104.57516339869281</v>
      </c>
    </row>
    <row r="122" spans="1:7" ht="12.75">
      <c r="A122">
        <v>2000</v>
      </c>
      <c r="B122">
        <v>168</v>
      </c>
      <c r="C122">
        <v>197</v>
      </c>
      <c r="D122">
        <v>184</v>
      </c>
      <c r="E122">
        <v>745</v>
      </c>
      <c r="F122" s="8">
        <f t="shared" si="6"/>
        <v>24.697986577181208</v>
      </c>
      <c r="G122" s="8">
        <f t="shared" si="7"/>
        <v>93.4010152284264</v>
      </c>
    </row>
    <row r="123" spans="1:7" ht="12.75">
      <c r="A123">
        <v>2001</v>
      </c>
      <c r="B123">
        <v>200</v>
      </c>
      <c r="C123">
        <v>239</v>
      </c>
      <c r="D123">
        <v>186</v>
      </c>
      <c r="E123">
        <v>769</v>
      </c>
      <c r="F123" s="8">
        <f t="shared" si="6"/>
        <v>24.187256176853055</v>
      </c>
      <c r="G123" s="8">
        <f t="shared" si="7"/>
        <v>77.82426778242677</v>
      </c>
    </row>
    <row r="124" spans="1:7" ht="12.75">
      <c r="A124">
        <v>2002</v>
      </c>
      <c r="B124">
        <v>190</v>
      </c>
      <c r="C124">
        <v>192</v>
      </c>
      <c r="D124">
        <v>180</v>
      </c>
      <c r="E124">
        <v>718</v>
      </c>
      <c r="F124" s="8">
        <f t="shared" si="6"/>
        <v>25.069637883008358</v>
      </c>
      <c r="G124" s="8">
        <f t="shared" si="7"/>
        <v>93.75</v>
      </c>
    </row>
    <row r="125" spans="1:7" ht="12.75">
      <c r="A125">
        <v>2003</v>
      </c>
      <c r="B125">
        <v>180</v>
      </c>
      <c r="C125">
        <v>217</v>
      </c>
      <c r="D125">
        <v>210</v>
      </c>
      <c r="E125">
        <v>705</v>
      </c>
      <c r="F125" s="8">
        <f t="shared" si="6"/>
        <v>29.78723404255319</v>
      </c>
      <c r="G125" s="8">
        <f t="shared" si="7"/>
        <v>96.7741935483871</v>
      </c>
    </row>
    <row r="126" spans="1:7" ht="12.75">
      <c r="A126">
        <v>2004</v>
      </c>
      <c r="B126">
        <v>188</v>
      </c>
      <c r="C126">
        <v>232</v>
      </c>
      <c r="D126">
        <v>201</v>
      </c>
      <c r="E126">
        <v>856</v>
      </c>
      <c r="F126" s="8">
        <f t="shared" si="6"/>
        <v>23.481308411214954</v>
      </c>
      <c r="G126" s="8">
        <f t="shared" si="7"/>
        <v>86.63793103448276</v>
      </c>
    </row>
    <row r="127" spans="1:7" ht="12.75">
      <c r="A127">
        <v>2005</v>
      </c>
      <c r="B127">
        <v>188</v>
      </c>
      <c r="C127">
        <v>253</v>
      </c>
      <c r="D127">
        <v>201</v>
      </c>
      <c r="E127">
        <v>1134</v>
      </c>
      <c r="F127" s="8">
        <f t="shared" si="6"/>
        <v>17.724867724867725</v>
      </c>
      <c r="G127" s="8">
        <f t="shared" si="7"/>
        <v>79.44664031620553</v>
      </c>
    </row>
    <row r="128" spans="1:7" ht="12.75">
      <c r="A128">
        <v>2006</v>
      </c>
      <c r="B128">
        <v>198</v>
      </c>
      <c r="C128">
        <v>302</v>
      </c>
      <c r="D128">
        <v>240</v>
      </c>
      <c r="E128">
        <v>1121</v>
      </c>
      <c r="F128" s="8">
        <f t="shared" si="6"/>
        <v>21.409455842997325</v>
      </c>
      <c r="G128" s="8">
        <f t="shared" si="7"/>
        <v>79.47019867549669</v>
      </c>
    </row>
    <row r="129" ht="12.75">
      <c r="F129" s="8"/>
    </row>
    <row r="130" spans="6:7" ht="12.75">
      <c r="F130" s="8"/>
      <c r="G130" s="7">
        <f>AVERAGE(G120:G128)</f>
        <v>91.23762991593081</v>
      </c>
    </row>
    <row r="131" ht="12.75">
      <c r="F131" s="8"/>
    </row>
    <row r="132" spans="1:6" ht="12.75">
      <c r="A132" t="s">
        <v>12</v>
      </c>
      <c r="F132" s="8"/>
    </row>
    <row r="133" spans="1:6" ht="12.75">
      <c r="A133" t="s">
        <v>13</v>
      </c>
      <c r="B133" t="s">
        <v>14</v>
      </c>
      <c r="F133" s="8"/>
    </row>
    <row r="134" ht="12.75">
      <c r="F134" s="8"/>
    </row>
    <row r="135" ht="12.75">
      <c r="F135" s="8"/>
    </row>
    <row r="136" ht="12.75">
      <c r="F136" s="8"/>
    </row>
    <row r="137" ht="12.75">
      <c r="F137" s="8"/>
    </row>
    <row r="138" ht="12.75">
      <c r="F138" s="8"/>
    </row>
    <row r="139" ht="12.75">
      <c r="F139" s="8"/>
    </row>
    <row r="140" ht="12.75">
      <c r="F140" s="8"/>
    </row>
    <row r="141" ht="12.75">
      <c r="F141" s="8"/>
    </row>
    <row r="142" spans="2:6" ht="12.75">
      <c r="B142" t="s">
        <v>17</v>
      </c>
      <c r="F142" s="8"/>
    </row>
    <row r="143" spans="1:6" ht="12.75">
      <c r="A143">
        <v>1998</v>
      </c>
      <c r="B143">
        <f aca="true" t="shared" si="8" ref="B143:B149">E120</f>
        <v>478</v>
      </c>
      <c r="F143" s="8"/>
    </row>
    <row r="144" spans="1:6" ht="12.75">
      <c r="A144">
        <v>1999</v>
      </c>
      <c r="B144">
        <f t="shared" si="8"/>
        <v>553</v>
      </c>
      <c r="F144" s="8"/>
    </row>
    <row r="145" spans="1:6" ht="12.75">
      <c r="A145">
        <v>2000</v>
      </c>
      <c r="B145">
        <f t="shared" si="8"/>
        <v>745</v>
      </c>
      <c r="F145" s="8"/>
    </row>
    <row r="146" spans="1:6" ht="12.75">
      <c r="A146">
        <v>2001</v>
      </c>
      <c r="B146">
        <f t="shared" si="8"/>
        <v>769</v>
      </c>
      <c r="F146" s="8"/>
    </row>
    <row r="147" spans="1:6" ht="12.75">
      <c r="A147">
        <v>2002</v>
      </c>
      <c r="B147">
        <f t="shared" si="8"/>
        <v>718</v>
      </c>
      <c r="F147" s="8"/>
    </row>
    <row r="148" spans="1:6" ht="12.75">
      <c r="A148">
        <v>2003</v>
      </c>
      <c r="B148">
        <f t="shared" si="8"/>
        <v>705</v>
      </c>
      <c r="F148" s="8"/>
    </row>
    <row r="149" spans="1:6" ht="12.75">
      <c r="A149">
        <v>2004</v>
      </c>
      <c r="B149">
        <f t="shared" si="8"/>
        <v>856</v>
      </c>
      <c r="F149" s="8"/>
    </row>
    <row r="150" ht="12.75">
      <c r="F150" s="8"/>
    </row>
    <row r="151" spans="1:6" ht="12.75">
      <c r="A151">
        <v>2004</v>
      </c>
      <c r="B151">
        <v>856</v>
      </c>
      <c r="F151" s="8"/>
    </row>
    <row r="152" spans="1:6" ht="12.75">
      <c r="A152">
        <v>2005</v>
      </c>
      <c r="B152">
        <v>1134</v>
      </c>
      <c r="F152" s="8"/>
    </row>
    <row r="153" spans="1:6" ht="12.75">
      <c r="A153">
        <v>2006</v>
      </c>
      <c r="B153">
        <v>1121</v>
      </c>
      <c r="F153" s="8"/>
    </row>
    <row r="154" ht="12.75">
      <c r="F154" s="8"/>
    </row>
    <row r="155" spans="1:6" ht="12.75">
      <c r="A155" s="2" t="s">
        <v>15</v>
      </c>
      <c r="F155" s="8"/>
    </row>
    <row r="156" spans="2:7" ht="12.75">
      <c r="B156" t="s">
        <v>1</v>
      </c>
      <c r="C156" t="s">
        <v>2</v>
      </c>
      <c r="D156" t="s">
        <v>7</v>
      </c>
      <c r="E156" t="s">
        <v>17</v>
      </c>
      <c r="F156" s="8" t="s">
        <v>11</v>
      </c>
      <c r="G156" s="5" t="s">
        <v>27</v>
      </c>
    </row>
    <row r="157" spans="1:7" ht="12.75">
      <c r="A157">
        <v>1998</v>
      </c>
      <c r="B157">
        <v>137</v>
      </c>
      <c r="C157">
        <v>205</v>
      </c>
      <c r="D157">
        <v>131</v>
      </c>
      <c r="E157">
        <v>1190</v>
      </c>
      <c r="F157" s="8">
        <f aca="true" t="shared" si="9" ref="F157:F165">100*D157/E157</f>
        <v>11.008403361344538</v>
      </c>
      <c r="G157" s="8">
        <f>100*D157/C157</f>
        <v>63.90243902439025</v>
      </c>
    </row>
    <row r="158" spans="1:7" ht="12.75">
      <c r="A158">
        <v>1999</v>
      </c>
      <c r="B158">
        <v>114</v>
      </c>
      <c r="C158">
        <v>210</v>
      </c>
      <c r="D158">
        <v>121</v>
      </c>
      <c r="E158">
        <v>1198</v>
      </c>
      <c r="F158" s="8">
        <f t="shared" si="9"/>
        <v>10.10016694490818</v>
      </c>
      <c r="G158" s="8">
        <f aca="true" t="shared" si="10" ref="G158:G165">100*D158/C158</f>
        <v>57.61904761904762</v>
      </c>
    </row>
    <row r="159" spans="1:7" ht="12.75">
      <c r="A159">
        <v>2000</v>
      </c>
      <c r="B159">
        <v>114</v>
      </c>
      <c r="C159">
        <v>258</v>
      </c>
      <c r="D159">
        <v>145</v>
      </c>
      <c r="E159">
        <v>1402</v>
      </c>
      <c r="F159" s="8">
        <f t="shared" si="9"/>
        <v>10.342368045649073</v>
      </c>
      <c r="G159" s="8">
        <f t="shared" si="10"/>
        <v>56.201550387596896</v>
      </c>
    </row>
    <row r="160" spans="1:7" ht="12.75">
      <c r="A160">
        <v>2001</v>
      </c>
      <c r="B160">
        <v>130</v>
      </c>
      <c r="C160">
        <v>208</v>
      </c>
      <c r="D160">
        <v>139</v>
      </c>
      <c r="E160">
        <v>953</v>
      </c>
      <c r="F160" s="8">
        <f t="shared" si="9"/>
        <v>14.585519412381952</v>
      </c>
      <c r="G160" s="8">
        <f t="shared" si="10"/>
        <v>66.82692307692308</v>
      </c>
    </row>
    <row r="161" spans="1:7" ht="12.75">
      <c r="A161">
        <v>2002</v>
      </c>
      <c r="B161">
        <v>130</v>
      </c>
      <c r="C161">
        <v>246</v>
      </c>
      <c r="D161">
        <v>138</v>
      </c>
      <c r="E161">
        <v>971</v>
      </c>
      <c r="F161" s="8">
        <f t="shared" si="9"/>
        <v>14.212152420185376</v>
      </c>
      <c r="G161" s="8">
        <f t="shared" si="10"/>
        <v>56.09756097560975</v>
      </c>
    </row>
    <row r="162" spans="1:7" ht="12.75">
      <c r="A162">
        <v>2003</v>
      </c>
      <c r="B162">
        <v>140</v>
      </c>
      <c r="C162">
        <v>207</v>
      </c>
      <c r="D162">
        <v>138</v>
      </c>
      <c r="E162">
        <v>818</v>
      </c>
      <c r="F162" s="8">
        <f t="shared" si="9"/>
        <v>16.87041564792176</v>
      </c>
      <c r="G162" s="8">
        <f t="shared" si="10"/>
        <v>66.66666666666667</v>
      </c>
    </row>
    <row r="163" spans="1:7" ht="12.75">
      <c r="A163">
        <v>2004</v>
      </c>
      <c r="B163">
        <v>142</v>
      </c>
      <c r="C163">
        <v>255</v>
      </c>
      <c r="D163">
        <v>142</v>
      </c>
      <c r="E163">
        <v>965</v>
      </c>
      <c r="F163" s="8">
        <f t="shared" si="9"/>
        <v>14.715025906735752</v>
      </c>
      <c r="G163" s="8">
        <f t="shared" si="10"/>
        <v>55.68627450980392</v>
      </c>
    </row>
    <row r="164" spans="1:7" ht="12.75">
      <c r="A164">
        <v>2005</v>
      </c>
      <c r="B164">
        <v>142</v>
      </c>
      <c r="C164">
        <v>178</v>
      </c>
      <c r="D164">
        <v>153</v>
      </c>
      <c r="E164">
        <v>739</v>
      </c>
      <c r="F164" s="8">
        <f t="shared" si="9"/>
        <v>20.70365358592693</v>
      </c>
      <c r="G164" s="8">
        <f t="shared" si="10"/>
        <v>85.95505617977528</v>
      </c>
    </row>
    <row r="165" spans="1:7" ht="12.75">
      <c r="A165">
        <v>2006</v>
      </c>
      <c r="B165">
        <v>147</v>
      </c>
      <c r="C165">
        <v>167</v>
      </c>
      <c r="D165">
        <v>143</v>
      </c>
      <c r="E165">
        <v>761</v>
      </c>
      <c r="F165" s="8">
        <f t="shared" si="9"/>
        <v>18.791064388961892</v>
      </c>
      <c r="G165" s="8">
        <f t="shared" si="10"/>
        <v>85.62874251497006</v>
      </c>
    </row>
    <row r="166" ht="12.75">
      <c r="F166" s="8"/>
    </row>
    <row r="167" spans="6:7" ht="12.75">
      <c r="F167" s="8"/>
      <c r="G167" s="7">
        <f>AVERAGE(G157:G165)</f>
        <v>66.06491788386485</v>
      </c>
    </row>
    <row r="168" ht="12.75">
      <c r="F168" s="8"/>
    </row>
    <row r="169" ht="12.75">
      <c r="F169" s="8"/>
    </row>
    <row r="170" spans="1:6" ht="12.75">
      <c r="A170" t="s">
        <v>16</v>
      </c>
      <c r="F170" s="8"/>
    </row>
    <row r="171" spans="1:6" ht="12.75">
      <c r="A171" t="s">
        <v>18</v>
      </c>
      <c r="F171" s="8"/>
    </row>
    <row r="172" spans="1:6" ht="12.75">
      <c r="A172" t="s">
        <v>19</v>
      </c>
      <c r="F172" s="8"/>
    </row>
    <row r="173" spans="1:6" ht="12.75">
      <c r="A173" t="s">
        <v>13</v>
      </c>
      <c r="B173" t="s">
        <v>14</v>
      </c>
      <c r="F173" s="8"/>
    </row>
    <row r="174" ht="12.75">
      <c r="F174" s="8"/>
    </row>
    <row r="175" ht="12.75">
      <c r="F175" s="8"/>
    </row>
    <row r="176" ht="12.75">
      <c r="F176" s="8"/>
    </row>
    <row r="177" ht="12.75">
      <c r="F177" s="8"/>
    </row>
    <row r="178" spans="2:6" ht="12.75">
      <c r="B178" t="s">
        <v>17</v>
      </c>
      <c r="F178" s="8"/>
    </row>
    <row r="179" spans="1:6" ht="12.75">
      <c r="A179">
        <v>1998</v>
      </c>
      <c r="B179">
        <f aca="true" t="shared" si="11" ref="B179:B185">E157</f>
        <v>1190</v>
      </c>
      <c r="F179" s="8"/>
    </row>
    <row r="180" spans="1:6" ht="12.75">
      <c r="A180">
        <v>1999</v>
      </c>
      <c r="B180">
        <f t="shared" si="11"/>
        <v>1198</v>
      </c>
      <c r="F180" s="8"/>
    </row>
    <row r="181" spans="1:6" ht="12.75">
      <c r="A181">
        <v>2000</v>
      </c>
      <c r="B181">
        <f t="shared" si="11"/>
        <v>1402</v>
      </c>
      <c r="F181" s="8"/>
    </row>
    <row r="182" spans="1:6" ht="12.75">
      <c r="A182">
        <v>2001</v>
      </c>
      <c r="B182">
        <f t="shared" si="11"/>
        <v>953</v>
      </c>
      <c r="F182" s="8"/>
    </row>
    <row r="183" spans="1:6" ht="12.75">
      <c r="A183">
        <v>2002</v>
      </c>
      <c r="B183">
        <f t="shared" si="11"/>
        <v>971</v>
      </c>
      <c r="F183" s="8"/>
    </row>
    <row r="184" spans="1:6" ht="12.75">
      <c r="A184">
        <v>2003</v>
      </c>
      <c r="B184">
        <f t="shared" si="11"/>
        <v>818</v>
      </c>
      <c r="F184" s="8"/>
    </row>
    <row r="185" spans="1:6" ht="12.75">
      <c r="A185">
        <v>2004</v>
      </c>
      <c r="B185">
        <f t="shared" si="11"/>
        <v>965</v>
      </c>
      <c r="F185" s="8"/>
    </row>
    <row r="186" ht="12.75">
      <c r="F186" s="8"/>
    </row>
    <row r="187" spans="1:6" ht="12.75">
      <c r="A187">
        <v>2004</v>
      </c>
      <c r="B187">
        <v>965</v>
      </c>
      <c r="F187" s="8"/>
    </row>
    <row r="188" spans="1:6" ht="12.75">
      <c r="A188">
        <v>2005</v>
      </c>
      <c r="B188">
        <v>739</v>
      </c>
      <c r="F188" s="8"/>
    </row>
    <row r="189" spans="1:6" ht="12.75">
      <c r="A189">
        <v>2006</v>
      </c>
      <c r="B189">
        <v>761</v>
      </c>
      <c r="F189" s="8"/>
    </row>
    <row r="190" ht="12.75">
      <c r="F190" s="8"/>
    </row>
    <row r="191" ht="12.75">
      <c r="F191" s="8"/>
    </row>
    <row r="192" ht="12.75">
      <c r="F192" s="8"/>
    </row>
    <row r="193" ht="12.75">
      <c r="F193" s="8"/>
    </row>
    <row r="194" spans="1:6" ht="12.75">
      <c r="A194" s="2" t="s">
        <v>39</v>
      </c>
      <c r="F194" s="8"/>
    </row>
    <row r="195" ht="12.75">
      <c r="F195" s="8"/>
    </row>
    <row r="196" spans="2:7" ht="12.75">
      <c r="B196" t="s">
        <v>1</v>
      </c>
      <c r="C196" t="s">
        <v>2</v>
      </c>
      <c r="D196" t="s">
        <v>7</v>
      </c>
      <c r="E196" t="s">
        <v>17</v>
      </c>
      <c r="F196" s="8" t="s">
        <v>11</v>
      </c>
      <c r="G196" s="5" t="s">
        <v>27</v>
      </c>
    </row>
    <row r="197" spans="1:7" ht="12.75">
      <c r="A197">
        <v>1998</v>
      </c>
      <c r="B197">
        <v>205</v>
      </c>
      <c r="C197">
        <v>241</v>
      </c>
      <c r="D197">
        <v>220</v>
      </c>
      <c r="E197">
        <v>1139</v>
      </c>
      <c r="F197" s="8">
        <f aca="true" t="shared" si="12" ref="F197:F205">100*D197/E197</f>
        <v>19.315188762071994</v>
      </c>
      <c r="G197" s="8">
        <f>100*D197/C197</f>
        <v>91.28630705394191</v>
      </c>
    </row>
    <row r="198" spans="1:7" ht="12.75">
      <c r="A198">
        <v>1999</v>
      </c>
      <c r="B198">
        <v>212</v>
      </c>
      <c r="C198">
        <v>269</v>
      </c>
      <c r="D198">
        <v>235</v>
      </c>
      <c r="E198">
        <v>1130</v>
      </c>
      <c r="F198" s="8">
        <f t="shared" si="12"/>
        <v>20.79646017699115</v>
      </c>
      <c r="G198" s="8">
        <f aca="true" t="shared" si="13" ref="G198:G205">100*D198/C198</f>
        <v>87.36059479553903</v>
      </c>
    </row>
    <row r="199" spans="1:7" ht="12.75">
      <c r="A199">
        <v>2000</v>
      </c>
      <c r="B199">
        <v>212</v>
      </c>
      <c r="C199">
        <v>245</v>
      </c>
      <c r="D199">
        <v>226</v>
      </c>
      <c r="E199">
        <v>1092</v>
      </c>
      <c r="F199" s="8">
        <f t="shared" si="12"/>
        <v>20.695970695970697</v>
      </c>
      <c r="G199" s="8">
        <f t="shared" si="13"/>
        <v>92.24489795918367</v>
      </c>
    </row>
    <row r="200" spans="1:7" ht="12.75">
      <c r="A200">
        <v>2001</v>
      </c>
      <c r="B200">
        <v>265</v>
      </c>
      <c r="C200">
        <v>276</v>
      </c>
      <c r="D200">
        <v>273</v>
      </c>
      <c r="E200">
        <v>1271</v>
      </c>
      <c r="F200" s="8">
        <f t="shared" si="12"/>
        <v>21.479150275373723</v>
      </c>
      <c r="G200" s="8">
        <f t="shared" si="13"/>
        <v>98.91304347826087</v>
      </c>
    </row>
    <row r="201" spans="1:7" ht="12.75">
      <c r="A201">
        <v>2002</v>
      </c>
      <c r="B201">
        <v>255</v>
      </c>
      <c r="C201">
        <v>189</v>
      </c>
      <c r="D201">
        <v>238</v>
      </c>
      <c r="E201">
        <v>1038</v>
      </c>
      <c r="F201" s="8">
        <f t="shared" si="12"/>
        <v>22.928709055876684</v>
      </c>
      <c r="G201" s="8">
        <f t="shared" si="13"/>
        <v>125.92592592592592</v>
      </c>
    </row>
    <row r="202" spans="1:7" ht="12.75">
      <c r="A202">
        <v>2003</v>
      </c>
      <c r="B202">
        <v>205</v>
      </c>
      <c r="C202">
        <v>198</v>
      </c>
      <c r="D202">
        <v>225</v>
      </c>
      <c r="E202">
        <v>888</v>
      </c>
      <c r="F202" s="8">
        <f t="shared" si="12"/>
        <v>25.33783783783784</v>
      </c>
      <c r="G202" s="8">
        <f t="shared" si="13"/>
        <v>113.63636363636364</v>
      </c>
    </row>
    <row r="203" spans="1:7" ht="12.75">
      <c r="A203">
        <v>2004</v>
      </c>
      <c r="B203">
        <v>210</v>
      </c>
      <c r="C203">
        <v>228</v>
      </c>
      <c r="D203">
        <v>222</v>
      </c>
      <c r="E203">
        <v>981</v>
      </c>
      <c r="F203" s="8">
        <f t="shared" si="12"/>
        <v>22.629969418960243</v>
      </c>
      <c r="G203" s="8">
        <f t="shared" si="13"/>
        <v>97.36842105263158</v>
      </c>
    </row>
    <row r="204" spans="1:7" ht="12.75">
      <c r="A204">
        <v>2005</v>
      </c>
      <c r="B204">
        <v>210</v>
      </c>
      <c r="C204">
        <v>239</v>
      </c>
      <c r="D204">
        <v>236</v>
      </c>
      <c r="E204">
        <v>967</v>
      </c>
      <c r="F204" s="8">
        <f t="shared" si="12"/>
        <v>24.40537745604964</v>
      </c>
      <c r="G204" s="8">
        <f t="shared" si="13"/>
        <v>98.74476987447699</v>
      </c>
    </row>
    <row r="205" spans="1:7" ht="12.75">
      <c r="A205">
        <v>2006</v>
      </c>
      <c r="B205">
        <v>210</v>
      </c>
      <c r="C205">
        <v>142</v>
      </c>
      <c r="D205">
        <v>188</v>
      </c>
      <c r="E205">
        <v>821</v>
      </c>
      <c r="F205" s="5">
        <f t="shared" si="12"/>
        <v>22.89890377588307</v>
      </c>
      <c r="G205" s="8">
        <f t="shared" si="13"/>
        <v>132.3943661971831</v>
      </c>
    </row>
    <row r="206" ht="12.75">
      <c r="F206" s="9"/>
    </row>
    <row r="207" ht="12.75">
      <c r="F207" s="9"/>
    </row>
    <row r="208" spans="6:7" ht="12.75">
      <c r="F208" s="9"/>
      <c r="G208" s="7">
        <f>AVERAGE(G198:G205)</f>
        <v>105.82354786494561</v>
      </c>
    </row>
    <row r="209" ht="12.75">
      <c r="F209" s="9"/>
    </row>
    <row r="212" ht="12.75">
      <c r="F212" s="9"/>
    </row>
    <row r="213" ht="12.75">
      <c r="F213" s="9"/>
    </row>
    <row r="214" spans="2:6" ht="12.75">
      <c r="B214" t="s">
        <v>17</v>
      </c>
      <c r="F214" s="9"/>
    </row>
    <row r="215" spans="1:6" ht="12.75">
      <c r="A215">
        <v>1998</v>
      </c>
      <c r="B215">
        <f aca="true" t="shared" si="14" ref="B215:B221">E197</f>
        <v>1139</v>
      </c>
      <c r="F215" s="9"/>
    </row>
    <row r="216" spans="1:2" ht="12.75">
      <c r="A216">
        <v>1999</v>
      </c>
      <c r="B216">
        <f t="shared" si="14"/>
        <v>1130</v>
      </c>
    </row>
    <row r="217" spans="1:2" ht="12.75">
      <c r="A217">
        <v>2000</v>
      </c>
      <c r="B217">
        <f t="shared" si="14"/>
        <v>1092</v>
      </c>
    </row>
    <row r="218" spans="1:6" ht="12.75">
      <c r="A218">
        <v>2001</v>
      </c>
      <c r="B218">
        <f t="shared" si="14"/>
        <v>1271</v>
      </c>
      <c r="F218" s="9"/>
    </row>
    <row r="219" spans="1:6" ht="12.75">
      <c r="A219">
        <v>2002</v>
      </c>
      <c r="B219">
        <f t="shared" si="14"/>
        <v>1038</v>
      </c>
      <c r="F219" s="9"/>
    </row>
    <row r="220" spans="1:6" ht="12.75">
      <c r="A220">
        <v>2003</v>
      </c>
      <c r="B220">
        <f t="shared" si="14"/>
        <v>888</v>
      </c>
      <c r="F220" s="9"/>
    </row>
    <row r="221" spans="1:6" ht="12.75">
      <c r="A221">
        <v>2004</v>
      </c>
      <c r="B221">
        <f t="shared" si="14"/>
        <v>981</v>
      </c>
      <c r="F221" s="9"/>
    </row>
    <row r="222" ht="12.75">
      <c r="F222" s="9"/>
    </row>
    <row r="223" spans="1:6" ht="12.75">
      <c r="A223">
        <v>2004</v>
      </c>
      <c r="B223">
        <v>981</v>
      </c>
      <c r="F223" s="9"/>
    </row>
    <row r="224" spans="1:6" ht="12.75">
      <c r="A224">
        <v>2005</v>
      </c>
      <c r="B224">
        <v>967</v>
      </c>
      <c r="F224" s="9"/>
    </row>
    <row r="225" spans="1:6" ht="12.75">
      <c r="A225">
        <v>2006</v>
      </c>
      <c r="B225">
        <v>821</v>
      </c>
      <c r="F225" s="9"/>
    </row>
    <row r="226" ht="12.75">
      <c r="F226" s="9"/>
    </row>
    <row r="227" ht="12.75">
      <c r="F227" s="9"/>
    </row>
    <row r="228" ht="12.75">
      <c r="F228" s="9"/>
    </row>
    <row r="229" ht="12.75">
      <c r="F229" s="9"/>
    </row>
    <row r="230" ht="12.75">
      <c r="F230" s="9"/>
    </row>
    <row r="231" ht="12.75">
      <c r="A231" s="2" t="s">
        <v>36</v>
      </c>
    </row>
    <row r="232" spans="2:7" ht="12.75">
      <c r="B232" t="s">
        <v>32</v>
      </c>
      <c r="C232" t="s">
        <v>33</v>
      </c>
      <c r="D232" t="s">
        <v>0</v>
      </c>
      <c r="E232" t="s">
        <v>34</v>
      </c>
      <c r="F232" s="5" t="s">
        <v>40</v>
      </c>
      <c r="G232" t="s">
        <v>41</v>
      </c>
    </row>
    <row r="233" spans="1:8" ht="12.75">
      <c r="A233">
        <v>1998</v>
      </c>
      <c r="B233" s="7"/>
      <c r="C233" s="7">
        <f>F82</f>
        <v>21.84873949579832</v>
      </c>
      <c r="D233" s="7">
        <f>F120</f>
        <v>24.686192468619247</v>
      </c>
      <c r="E233" s="7">
        <f>F157</f>
        <v>11.008403361344538</v>
      </c>
      <c r="F233" s="8">
        <f>F197</f>
        <v>19.315188762071994</v>
      </c>
      <c r="G233" s="7">
        <f aca="true" t="shared" si="15" ref="G233:G238">E10</f>
        <v>17.787537743617897</v>
      </c>
      <c r="H233" s="7"/>
    </row>
    <row r="234" spans="1:8" ht="12.75">
      <c r="A234">
        <v>1999</v>
      </c>
      <c r="B234" s="7">
        <f aca="true" t="shared" si="16" ref="B234:B240">F43</f>
        <v>15.679442508710801</v>
      </c>
      <c r="C234" s="7">
        <f aca="true" t="shared" si="17" ref="C234:C239">F83</f>
        <v>21.685082872928177</v>
      </c>
      <c r="D234" s="7">
        <f aca="true" t="shared" si="18" ref="D234:D239">F121</f>
        <v>28.933092224231466</v>
      </c>
      <c r="E234" s="7">
        <f aca="true" t="shared" si="19" ref="E234:E239">F158</f>
        <v>10.10016694490818</v>
      </c>
      <c r="F234" s="8">
        <f aca="true" t="shared" si="20" ref="F234:F241">F198</f>
        <v>20.79646017699115</v>
      </c>
      <c r="G234" s="7">
        <f t="shared" si="15"/>
        <v>18.319630010277493</v>
      </c>
      <c r="H234" s="7"/>
    </row>
    <row r="235" spans="1:8" ht="12.75">
      <c r="A235">
        <v>2000</v>
      </c>
      <c r="B235" s="7">
        <f t="shared" si="16"/>
        <v>22.115384615384617</v>
      </c>
      <c r="C235" s="7">
        <f t="shared" si="17"/>
        <v>17.35632183908046</v>
      </c>
      <c r="D235" s="7">
        <f t="shared" si="18"/>
        <v>24.697986577181208</v>
      </c>
      <c r="E235" s="7">
        <f t="shared" si="19"/>
        <v>10.342368045649073</v>
      </c>
      <c r="F235" s="8">
        <f t="shared" si="20"/>
        <v>20.695970695970697</v>
      </c>
      <c r="G235" s="7">
        <f t="shared" si="15"/>
        <v>17.453165757647618</v>
      </c>
      <c r="H235" s="7"/>
    </row>
    <row r="236" spans="1:8" ht="12.75">
      <c r="A236">
        <v>2001</v>
      </c>
      <c r="B236" s="7">
        <f t="shared" si="16"/>
        <v>14.150943396226415</v>
      </c>
      <c r="C236" s="7">
        <f t="shared" si="17"/>
        <v>18.52899575671853</v>
      </c>
      <c r="D236" s="7">
        <f t="shared" si="18"/>
        <v>24.187256176853055</v>
      </c>
      <c r="E236" s="7">
        <f t="shared" si="19"/>
        <v>14.585519412381952</v>
      </c>
      <c r="F236" s="8">
        <f t="shared" si="20"/>
        <v>21.479150275373723</v>
      </c>
      <c r="G236" s="7">
        <f t="shared" si="15"/>
        <v>19.401840490797547</v>
      </c>
      <c r="H236" s="7"/>
    </row>
    <row r="237" spans="1:11" ht="12.75">
      <c r="A237">
        <v>2002</v>
      </c>
      <c r="B237" s="7">
        <f t="shared" si="16"/>
        <v>16.267942583732058</v>
      </c>
      <c r="C237" s="7">
        <f t="shared" si="17"/>
        <v>20.454545454545453</v>
      </c>
      <c r="D237" s="7">
        <f t="shared" si="18"/>
        <v>25.069637883008358</v>
      </c>
      <c r="E237" s="7">
        <f t="shared" si="19"/>
        <v>14.212152420185376</v>
      </c>
      <c r="F237" s="8">
        <f t="shared" si="20"/>
        <v>22.928709055876684</v>
      </c>
      <c r="G237" s="7">
        <f t="shared" si="15"/>
        <v>20.161290322580644</v>
      </c>
      <c r="K237" s="7"/>
    </row>
    <row r="238" spans="1:11" ht="12.75">
      <c r="A238">
        <v>2003</v>
      </c>
      <c r="B238" s="7">
        <f t="shared" si="16"/>
        <v>17.46031746031746</v>
      </c>
      <c r="C238" s="7">
        <f t="shared" si="17"/>
        <v>23.02158273381295</v>
      </c>
      <c r="D238" s="7">
        <f t="shared" si="18"/>
        <v>29.78723404255319</v>
      </c>
      <c r="E238" s="7">
        <f t="shared" si="19"/>
        <v>16.87041564792176</v>
      </c>
      <c r="F238" s="8">
        <f t="shared" si="20"/>
        <v>25.33783783783784</v>
      </c>
      <c r="G238" s="7">
        <f t="shared" si="15"/>
        <v>23.143833488661073</v>
      </c>
      <c r="K238" s="7"/>
    </row>
    <row r="239" spans="1:11" ht="12.75">
      <c r="A239">
        <v>2004</v>
      </c>
      <c r="B239" s="7">
        <f t="shared" si="16"/>
        <v>16.289592760180994</v>
      </c>
      <c r="C239" s="7">
        <f t="shared" si="17"/>
        <v>23.404255319148938</v>
      </c>
      <c r="D239" s="7">
        <f t="shared" si="18"/>
        <v>23.481308411214954</v>
      </c>
      <c r="E239" s="7">
        <f t="shared" si="19"/>
        <v>14.715025906735752</v>
      </c>
      <c r="F239" s="8">
        <f t="shared" si="20"/>
        <v>22.629969418960243</v>
      </c>
      <c r="G239" s="7">
        <f>E18</f>
        <v>22.457231726283048</v>
      </c>
      <c r="K239" s="7"/>
    </row>
    <row r="240" spans="1:11" ht="12.75">
      <c r="A240">
        <v>2005</v>
      </c>
      <c r="B240" s="7">
        <f t="shared" si="16"/>
        <v>14.9812734082397</v>
      </c>
      <c r="C240" s="7">
        <f>F89</f>
        <v>21.245421245421245</v>
      </c>
      <c r="D240" s="7">
        <f>F127</f>
        <v>17.724867724867725</v>
      </c>
      <c r="E240" s="7">
        <f>F164</f>
        <v>20.70365358592693</v>
      </c>
      <c r="F240" s="8">
        <f t="shared" si="20"/>
        <v>24.40537745604964</v>
      </c>
      <c r="G240" s="7">
        <f>E19</f>
        <v>20.421571311251025</v>
      </c>
      <c r="K240" s="7"/>
    </row>
    <row r="241" spans="1:11" ht="12.75">
      <c r="A241">
        <v>2006</v>
      </c>
      <c r="B241" s="7">
        <f>F50</f>
        <v>14.776632302405499</v>
      </c>
      <c r="C241" s="7">
        <f>F90</f>
        <v>20</v>
      </c>
      <c r="D241" s="7">
        <f>F128</f>
        <v>21.409455842997325</v>
      </c>
      <c r="E241" s="7">
        <f>F165</f>
        <v>18.791064388961892</v>
      </c>
      <c r="F241" s="8">
        <f t="shared" si="20"/>
        <v>22.89890377588307</v>
      </c>
      <c r="G241" s="7">
        <f>E20</f>
        <v>20.44006948465547</v>
      </c>
      <c r="K241" s="7"/>
    </row>
    <row r="242" spans="2:11" ht="12.75">
      <c r="B242" s="7"/>
      <c r="C242" s="7"/>
      <c r="D242" s="7"/>
      <c r="E242" s="7"/>
      <c r="F242" s="8"/>
      <c r="G242" s="7"/>
      <c r="K242" s="7"/>
    </row>
    <row r="243" spans="1:8" ht="12.75">
      <c r="A243" t="s">
        <v>35</v>
      </c>
      <c r="B243" s="7">
        <f aca="true" t="shared" si="21" ref="B243:G243">AVERAGE(B233:B241)</f>
        <v>16.46519112939969</v>
      </c>
      <c r="C243" s="7">
        <f t="shared" si="21"/>
        <v>20.83832719082823</v>
      </c>
      <c r="D243" s="7">
        <f t="shared" si="21"/>
        <v>24.441892372391834</v>
      </c>
      <c r="E243" s="7">
        <f t="shared" si="21"/>
        <v>14.592085523779494</v>
      </c>
      <c r="F243" s="7">
        <f t="shared" si="21"/>
        <v>22.276396383890564</v>
      </c>
      <c r="G243" s="7">
        <f t="shared" si="21"/>
        <v>19.95401892619687</v>
      </c>
      <c r="H243" s="7"/>
    </row>
    <row r="252" ht="12.75">
      <c r="A252" t="s">
        <v>24</v>
      </c>
    </row>
  </sheetData>
  <printOptions/>
  <pageMargins left="0.75" right="0.5" top="0.75" bottom="1" header="0.5" footer="0.5"/>
  <pageSetup horizontalDpi="600" verticalDpi="600" orientation="landscape" r:id="rId2"/>
  <headerFooter alignWithMargins="0">
    <oddHeader>&amp;RENG06-P6b
8 November 2006</oddHeader>
    <oddFooter>&amp;CPage &amp;P&amp;R&amp;"Arial,Italic"John Dickens, ADT, 15-08-06</oddFooter>
  </headerFooter>
  <rowBreaks count="3" manualBreakCount="3">
    <brk id="117" max="255" man="1"/>
    <brk id="154" max="255" man="1"/>
    <brk id="23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Loughborough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cvjgd</dc:creator>
  <cp:keywords/>
  <dc:description/>
  <cp:lastModifiedBy>adcjw2</cp:lastModifiedBy>
  <cp:lastPrinted>2006-11-01T16:27:18Z</cp:lastPrinted>
  <dcterms:created xsi:type="dcterms:W3CDTF">2001-08-29T12:22:51Z</dcterms:created>
  <dcterms:modified xsi:type="dcterms:W3CDTF">2006-11-01T16:49:58Z</dcterms:modified>
  <cp:category/>
  <cp:version/>
  <cp:contentType/>
  <cp:contentStatus/>
</cp:coreProperties>
</file>